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90" windowWidth="19035" windowHeight="6915" tabRatio="857"/>
  </bookViews>
  <sheets>
    <sheet name="Park Place Amortization" sheetId="85" r:id="rId1"/>
  </sheets>
  <definedNames>
    <definedName name="_xlnm.Print_Titles" localSheetId="0">'Park Place Amortization'!$A$10:$IW$10</definedName>
  </definedNames>
  <calcPr calcId="125725"/>
</workbook>
</file>

<file path=xl/calcChain.xml><?xml version="1.0" encoding="utf-8"?>
<calcChain xmlns="http://schemas.openxmlformats.org/spreadsheetml/2006/main">
  <c r="D12" i="85"/>
  <c r="N11"/>
  <c r="B607"/>
  <c r="B608"/>
  <c r="B609" s="1"/>
  <c r="B610" s="1"/>
  <c r="B611" s="1"/>
  <c r="B612" s="1"/>
  <c r="B613" s="1"/>
  <c r="B614" s="1"/>
  <c r="B600"/>
  <c r="B601" s="1"/>
  <c r="B602" s="1"/>
  <c r="B603" s="1"/>
  <c r="B604" s="1"/>
  <c r="B605" s="1"/>
  <c r="B606" s="1"/>
  <c r="B590"/>
  <c r="B591" s="1"/>
  <c r="B592" s="1"/>
  <c r="B593" s="1"/>
  <c r="B594" s="1"/>
  <c r="B595" s="1"/>
  <c r="B596" s="1"/>
  <c r="B597" s="1"/>
  <c r="B598" s="1"/>
  <c r="B599" s="1"/>
  <c r="B576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67"/>
  <c r="B568" s="1"/>
  <c r="B569" s="1"/>
  <c r="B570" s="1"/>
  <c r="B571" s="1"/>
  <c r="B572" s="1"/>
  <c r="B573" s="1"/>
  <c r="B574" s="1"/>
  <c r="B575" s="1"/>
  <c r="B527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08"/>
  <c r="B509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497"/>
  <c r="B498" s="1"/>
  <c r="B499" s="1"/>
  <c r="B500" s="1"/>
  <c r="B501" s="1"/>
  <c r="B502" s="1"/>
  <c r="B503" s="1"/>
  <c r="B504" s="1"/>
  <c r="B505" s="1"/>
  <c r="B506" s="1"/>
  <c r="B507" s="1"/>
  <c r="B484"/>
  <c r="B485" s="1"/>
  <c r="B486" s="1"/>
  <c r="B487" s="1"/>
  <c r="B488" s="1"/>
  <c r="B489" s="1"/>
  <c r="B490" s="1"/>
  <c r="B491" s="1"/>
  <c r="B492" s="1"/>
  <c r="B493" s="1"/>
  <c r="B494" s="1"/>
  <c r="B495" s="1"/>
  <c r="B496" s="1"/>
  <c r="D11"/>
  <c r="B384"/>
  <c r="B372"/>
  <c r="B373" s="1"/>
  <c r="B37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21"/>
  <c r="B20"/>
  <c r="B13"/>
  <c r="B14" s="1"/>
  <c r="B15" s="1"/>
  <c r="B16" s="1"/>
  <c r="B17" s="1"/>
  <c r="B18" s="1"/>
  <c r="B19" s="1"/>
  <c r="B12"/>
  <c r="F11" l="1"/>
  <c r="F12" s="1"/>
  <c r="J11"/>
  <c r="B385"/>
  <c r="B374"/>
  <c r="H11" l="1"/>
  <c r="N12" s="1"/>
  <c r="B386"/>
  <c r="B375"/>
  <c r="D13" l="1"/>
  <c r="J12"/>
  <c r="H12" s="1"/>
  <c r="N13" s="1"/>
  <c r="J13" s="1"/>
  <c r="F13"/>
  <c r="L11"/>
  <c r="L12" s="1"/>
  <c r="B387"/>
  <c r="B376"/>
  <c r="D14" l="1"/>
  <c r="H13"/>
  <c r="N14" s="1"/>
  <c r="B388"/>
  <c r="B377"/>
  <c r="L13" l="1"/>
  <c r="D15"/>
  <c r="J14"/>
  <c r="F14"/>
  <c r="B389"/>
  <c r="B378"/>
  <c r="L14" l="1"/>
  <c r="H14"/>
  <c r="N15" s="1"/>
  <c r="F15"/>
  <c r="B390"/>
  <c r="B379"/>
  <c r="J15" l="1"/>
  <c r="H15" s="1"/>
  <c r="D16"/>
  <c r="F16"/>
  <c r="B391"/>
  <c r="B380"/>
  <c r="N16" l="1"/>
  <c r="F17" s="1"/>
  <c r="L15"/>
  <c r="B392"/>
  <c r="B381"/>
  <c r="D17" l="1"/>
  <c r="J16"/>
  <c r="H16" s="1"/>
  <c r="L16" s="1"/>
  <c r="B393"/>
  <c r="B382"/>
  <c r="N17" l="1"/>
  <c r="B394"/>
  <c r="B383"/>
  <c r="J17" l="1"/>
  <c r="H17" s="1"/>
  <c r="L17" s="1"/>
  <c r="D18"/>
  <c r="F18"/>
  <c r="B395"/>
  <c r="N18" l="1"/>
  <c r="B396"/>
  <c r="D19" l="1"/>
  <c r="J18"/>
  <c r="H18" s="1"/>
  <c r="L18" s="1"/>
  <c r="F19"/>
  <c r="B397"/>
  <c r="N19" l="1"/>
  <c r="B398"/>
  <c r="J19" l="1"/>
  <c r="H19" s="1"/>
  <c r="L19" s="1"/>
  <c r="D20"/>
  <c r="F20"/>
  <c r="B399"/>
  <c r="N20" l="1"/>
  <c r="B400"/>
  <c r="D21" l="1"/>
  <c r="J20"/>
  <c r="H20" s="1"/>
  <c r="L20" s="1"/>
  <c r="F21"/>
  <c r="B401"/>
  <c r="N21" l="1"/>
  <c r="B402"/>
  <c r="J21" l="1"/>
  <c r="H21" s="1"/>
  <c r="L21" s="1"/>
  <c r="D22"/>
  <c r="F22"/>
  <c r="B403"/>
  <c r="N22" l="1"/>
  <c r="B404"/>
  <c r="D23" l="1"/>
  <c r="J22"/>
  <c r="H22" s="1"/>
  <c r="L22" s="1"/>
  <c r="F23"/>
  <c r="B405"/>
  <c r="N23" l="1"/>
  <c r="B406"/>
  <c r="J23" l="1"/>
  <c r="H23" s="1"/>
  <c r="L23" s="1"/>
  <c r="D24"/>
  <c r="F24"/>
  <c r="B407"/>
  <c r="N24" l="1"/>
  <c r="B408"/>
  <c r="D25" l="1"/>
  <c r="J24"/>
  <c r="H24" s="1"/>
  <c r="L24" s="1"/>
  <c r="F25"/>
  <c r="B409"/>
  <c r="N25" l="1"/>
  <c r="B410"/>
  <c r="J25" l="1"/>
  <c r="H25" s="1"/>
  <c r="L25" s="1"/>
  <c r="D26"/>
  <c r="F26"/>
  <c r="B411"/>
  <c r="N26" l="1"/>
  <c r="B412"/>
  <c r="D27" l="1"/>
  <c r="J26"/>
  <c r="H26" s="1"/>
  <c r="L26" s="1"/>
  <c r="F27"/>
  <c r="B413"/>
  <c r="N27" l="1"/>
  <c r="B414"/>
  <c r="J27" l="1"/>
  <c r="H27" s="1"/>
  <c r="L27" s="1"/>
  <c r="D28"/>
  <c r="F28"/>
  <c r="B415"/>
  <c r="N28" l="1"/>
  <c r="B416"/>
  <c r="D29" l="1"/>
  <c r="J28"/>
  <c r="H28" s="1"/>
  <c r="L28" s="1"/>
  <c r="F29"/>
  <c r="B417"/>
  <c r="N29" l="1"/>
  <c r="B418"/>
  <c r="J29" l="1"/>
  <c r="H29" s="1"/>
  <c r="L29" s="1"/>
  <c r="D30"/>
  <c r="F30"/>
  <c r="B419"/>
  <c r="N30" l="1"/>
  <c r="B420"/>
  <c r="D31" l="1"/>
  <c r="J30"/>
  <c r="H30" s="1"/>
  <c r="L30" s="1"/>
  <c r="F31"/>
  <c r="B421"/>
  <c r="N31" l="1"/>
  <c r="B422"/>
  <c r="D32" l="1"/>
  <c r="J31"/>
  <c r="H31" s="1"/>
  <c r="L31" s="1"/>
  <c r="F32"/>
  <c r="B423"/>
  <c r="N32" l="1"/>
  <c r="B424"/>
  <c r="J32" l="1"/>
  <c r="H32" s="1"/>
  <c r="L32" s="1"/>
  <c r="D33"/>
  <c r="F33"/>
  <c r="B425"/>
  <c r="N33" l="1"/>
  <c r="B426"/>
  <c r="D34" l="1"/>
  <c r="J33"/>
  <c r="H33" s="1"/>
  <c r="L33" s="1"/>
  <c r="F34"/>
  <c r="B427"/>
  <c r="N34" l="1"/>
  <c r="B428"/>
  <c r="J34" l="1"/>
  <c r="H34" s="1"/>
  <c r="L34" s="1"/>
  <c r="D35"/>
  <c r="F35"/>
  <c r="B429"/>
  <c r="N35" l="1"/>
  <c r="B430"/>
  <c r="D36" l="1"/>
  <c r="J35"/>
  <c r="H35" s="1"/>
  <c r="L35" s="1"/>
  <c r="F36"/>
  <c r="B431"/>
  <c r="N36" l="1"/>
  <c r="B432"/>
  <c r="J36" l="1"/>
  <c r="H36" s="1"/>
  <c r="L36" s="1"/>
  <c r="D37"/>
  <c r="F37"/>
  <c r="B433"/>
  <c r="N37" l="1"/>
  <c r="B434"/>
  <c r="D38" l="1"/>
  <c r="J37"/>
  <c r="H37" s="1"/>
  <c r="L37" s="1"/>
  <c r="F38"/>
  <c r="B435"/>
  <c r="N38" l="1"/>
  <c r="B436"/>
  <c r="J38" l="1"/>
  <c r="H38" s="1"/>
  <c r="L38" s="1"/>
  <c r="D39"/>
  <c r="F39"/>
  <c r="B437"/>
  <c r="N39" l="1"/>
  <c r="B438"/>
  <c r="D40" l="1"/>
  <c r="J39"/>
  <c r="H39" s="1"/>
  <c r="L39" s="1"/>
  <c r="F40"/>
  <c r="B439"/>
  <c r="N40" l="1"/>
  <c r="B440"/>
  <c r="J40" l="1"/>
  <c r="H40" s="1"/>
  <c r="L40" s="1"/>
  <c r="D41"/>
  <c r="F41"/>
  <c r="B441"/>
  <c r="N41" l="1"/>
  <c r="B442"/>
  <c r="D42" l="1"/>
  <c r="J41"/>
  <c r="H41" s="1"/>
  <c r="L41" s="1"/>
  <c r="F42"/>
  <c r="B443"/>
  <c r="N42" l="1"/>
  <c r="B444"/>
  <c r="J42" l="1"/>
  <c r="H42" s="1"/>
  <c r="L42" s="1"/>
  <c r="D43"/>
  <c r="F43"/>
  <c r="B445"/>
  <c r="N43" l="1"/>
  <c r="B446"/>
  <c r="D44" l="1"/>
  <c r="J43"/>
  <c r="H43" s="1"/>
  <c r="L43" s="1"/>
  <c r="F44"/>
  <c r="B447"/>
  <c r="N44" l="1"/>
  <c r="B448"/>
  <c r="J44" l="1"/>
  <c r="H44" s="1"/>
  <c r="L44" s="1"/>
  <c r="D45"/>
  <c r="F45"/>
  <c r="B449"/>
  <c r="N45" l="1"/>
  <c r="B450"/>
  <c r="D46" l="1"/>
  <c r="J45"/>
  <c r="H45" s="1"/>
  <c r="L45" s="1"/>
  <c r="F46"/>
  <c r="B451"/>
  <c r="N46" l="1"/>
  <c r="B452"/>
  <c r="J46" l="1"/>
  <c r="H46" s="1"/>
  <c r="L46" s="1"/>
  <c r="D47"/>
  <c r="F47"/>
  <c r="B453"/>
  <c r="N47" l="1"/>
  <c r="B454"/>
  <c r="D48" l="1"/>
  <c r="J47"/>
  <c r="H47" s="1"/>
  <c r="L47" s="1"/>
  <c r="F48"/>
  <c r="B455"/>
  <c r="N48" l="1"/>
  <c r="B456"/>
  <c r="J48" l="1"/>
  <c r="H48" s="1"/>
  <c r="L48" s="1"/>
  <c r="D49"/>
  <c r="F49"/>
  <c r="B457"/>
  <c r="N49" l="1"/>
  <c r="B458"/>
  <c r="D50" l="1"/>
  <c r="J49"/>
  <c r="H49" s="1"/>
  <c r="L49" s="1"/>
  <c r="F50"/>
  <c r="B459"/>
  <c r="N50" l="1"/>
  <c r="B460"/>
  <c r="J50" l="1"/>
  <c r="H50" s="1"/>
  <c r="L50" s="1"/>
  <c r="D51"/>
  <c r="F51"/>
  <c r="B461"/>
  <c r="N51" l="1"/>
  <c r="B462"/>
  <c r="D52" l="1"/>
  <c r="J51"/>
  <c r="H51" s="1"/>
  <c r="L51" s="1"/>
  <c r="F52"/>
  <c r="B463"/>
  <c r="N52" l="1"/>
  <c r="B464"/>
  <c r="J52" l="1"/>
  <c r="H52" s="1"/>
  <c r="L52" s="1"/>
  <c r="D53"/>
  <c r="F53"/>
  <c r="B465"/>
  <c r="N53" l="1"/>
  <c r="B466"/>
  <c r="D54" l="1"/>
  <c r="J53"/>
  <c r="H53" s="1"/>
  <c r="L53" s="1"/>
  <c r="F54"/>
  <c r="B467"/>
  <c r="N54" l="1"/>
  <c r="B468"/>
  <c r="J54" l="1"/>
  <c r="H54" s="1"/>
  <c r="L54" s="1"/>
  <c r="D55"/>
  <c r="F55"/>
  <c r="B469"/>
  <c r="N55" l="1"/>
  <c r="B470"/>
  <c r="D56" l="1"/>
  <c r="J55"/>
  <c r="H55" s="1"/>
  <c r="L55" s="1"/>
  <c r="F56"/>
  <c r="B471"/>
  <c r="N56" l="1"/>
  <c r="B472"/>
  <c r="J56" l="1"/>
  <c r="H56" s="1"/>
  <c r="L56" s="1"/>
  <c r="D57"/>
  <c r="F57"/>
  <c r="B473"/>
  <c r="N57" l="1"/>
  <c r="B474"/>
  <c r="D58" l="1"/>
  <c r="J57"/>
  <c r="H57" s="1"/>
  <c r="L57" s="1"/>
  <c r="F58"/>
  <c r="B475"/>
  <c r="N58" l="1"/>
  <c r="B476"/>
  <c r="J58" l="1"/>
  <c r="H58" s="1"/>
  <c r="L58" s="1"/>
  <c r="D59"/>
  <c r="F59"/>
  <c r="B477"/>
  <c r="N59" l="1"/>
  <c r="B478"/>
  <c r="D60" l="1"/>
  <c r="J59"/>
  <c r="H59" s="1"/>
  <c r="L59" s="1"/>
  <c r="F60"/>
  <c r="B479"/>
  <c r="N60" l="1"/>
  <c r="B480"/>
  <c r="J60" l="1"/>
  <c r="H60" s="1"/>
  <c r="L60" s="1"/>
  <c r="D61"/>
  <c r="F61"/>
  <c r="B481"/>
  <c r="N61" l="1"/>
  <c r="B482"/>
  <c r="D62" l="1"/>
  <c r="J61"/>
  <c r="H61" s="1"/>
  <c r="L61" s="1"/>
  <c r="F62"/>
  <c r="B483"/>
  <c r="N62" l="1"/>
  <c r="J62" l="1"/>
  <c r="H62" s="1"/>
  <c r="L62" s="1"/>
  <c r="D63"/>
  <c r="F63"/>
  <c r="N63" l="1"/>
  <c r="D64" l="1"/>
  <c r="J63"/>
  <c r="H63" s="1"/>
  <c r="L63" s="1"/>
  <c r="F64"/>
  <c r="N64" l="1"/>
  <c r="J64" l="1"/>
  <c r="H64" s="1"/>
  <c r="L64" s="1"/>
  <c r="D65"/>
  <c r="F65"/>
  <c r="N65" l="1"/>
  <c r="D66" l="1"/>
  <c r="J65"/>
  <c r="H65" s="1"/>
  <c r="L65" s="1"/>
  <c r="F66"/>
  <c r="N66" l="1"/>
  <c r="J66" l="1"/>
  <c r="H66" s="1"/>
  <c r="L66" s="1"/>
  <c r="D67"/>
  <c r="F67"/>
  <c r="N67" l="1"/>
  <c r="D68" l="1"/>
  <c r="J67"/>
  <c r="H67" s="1"/>
  <c r="L67" s="1"/>
  <c r="F68"/>
  <c r="N68" l="1"/>
  <c r="J68" l="1"/>
  <c r="H68" s="1"/>
  <c r="L68" s="1"/>
  <c r="D69"/>
  <c r="F69"/>
  <c r="N69" l="1"/>
  <c r="D70" l="1"/>
  <c r="J69"/>
  <c r="H69" s="1"/>
  <c r="L69" s="1"/>
  <c r="F70"/>
  <c r="N70" l="1"/>
  <c r="J70" l="1"/>
  <c r="H70" s="1"/>
  <c r="L70" s="1"/>
  <c r="D71"/>
  <c r="F71"/>
  <c r="N71" l="1"/>
  <c r="D72" l="1"/>
  <c r="J71"/>
  <c r="H71" s="1"/>
  <c r="L71" s="1"/>
  <c r="F72"/>
  <c r="N72" l="1"/>
  <c r="J72" l="1"/>
  <c r="H72" s="1"/>
  <c r="L72" s="1"/>
  <c r="D73"/>
  <c r="F73"/>
  <c r="N73" l="1"/>
  <c r="D74" l="1"/>
  <c r="J73"/>
  <c r="H73" s="1"/>
  <c r="L73" s="1"/>
  <c r="F74"/>
  <c r="N74" l="1"/>
  <c r="J74" l="1"/>
  <c r="H74" s="1"/>
  <c r="L74" s="1"/>
  <c r="D75"/>
  <c r="F75"/>
  <c r="N75" l="1"/>
  <c r="D76" l="1"/>
  <c r="J75"/>
  <c r="H75" s="1"/>
  <c r="L75" s="1"/>
  <c r="F76"/>
  <c r="N76" l="1"/>
  <c r="J76" l="1"/>
  <c r="H76" s="1"/>
  <c r="L76" s="1"/>
  <c r="D77"/>
  <c r="F77"/>
  <c r="N77" l="1"/>
  <c r="D78" l="1"/>
  <c r="J77"/>
  <c r="H77" s="1"/>
  <c r="L77" s="1"/>
  <c r="F78"/>
  <c r="N78" l="1"/>
  <c r="J78" l="1"/>
  <c r="H78" s="1"/>
  <c r="L78" s="1"/>
  <c r="D79"/>
  <c r="F79"/>
  <c r="N79" l="1"/>
  <c r="D80" l="1"/>
  <c r="J79"/>
  <c r="H79" s="1"/>
  <c r="L79" s="1"/>
  <c r="F80"/>
  <c r="N80" l="1"/>
  <c r="J80" l="1"/>
  <c r="H80" s="1"/>
  <c r="L80" s="1"/>
  <c r="D81"/>
  <c r="F81"/>
  <c r="N81" l="1"/>
  <c r="D82" l="1"/>
  <c r="J81"/>
  <c r="H81" s="1"/>
  <c r="L81" s="1"/>
  <c r="F82"/>
  <c r="N82" l="1"/>
  <c r="J82" l="1"/>
  <c r="H82" s="1"/>
  <c r="L82" s="1"/>
  <c r="D83"/>
  <c r="F83"/>
  <c r="N83" l="1"/>
  <c r="D84" l="1"/>
  <c r="J83"/>
  <c r="H83" s="1"/>
  <c r="L83" s="1"/>
  <c r="F84"/>
  <c r="N84" l="1"/>
  <c r="J84" l="1"/>
  <c r="H84" s="1"/>
  <c r="L84" s="1"/>
  <c r="D85"/>
  <c r="F85"/>
  <c r="N85" l="1"/>
  <c r="D86" l="1"/>
  <c r="J85"/>
  <c r="H85" s="1"/>
  <c r="L85" s="1"/>
  <c r="F86"/>
  <c r="N86" l="1"/>
  <c r="J86" l="1"/>
  <c r="H86" s="1"/>
  <c r="L86" s="1"/>
  <c r="D87"/>
  <c r="F87"/>
  <c r="N87" l="1"/>
  <c r="D88" l="1"/>
  <c r="J87"/>
  <c r="H87" s="1"/>
  <c r="L87" s="1"/>
  <c r="F88"/>
  <c r="N88" l="1"/>
  <c r="J88" l="1"/>
  <c r="H88" s="1"/>
  <c r="L88" s="1"/>
  <c r="D89"/>
  <c r="F89"/>
  <c r="N89" l="1"/>
  <c r="D90" l="1"/>
  <c r="J89"/>
  <c r="H89" s="1"/>
  <c r="L89" s="1"/>
  <c r="F90"/>
  <c r="N90" l="1"/>
  <c r="J90" l="1"/>
  <c r="H90" s="1"/>
  <c r="L90" s="1"/>
  <c r="D91"/>
  <c r="F91"/>
  <c r="N91" l="1"/>
  <c r="D92" l="1"/>
  <c r="J91"/>
  <c r="H91" s="1"/>
  <c r="L91" s="1"/>
  <c r="F92"/>
  <c r="N92" l="1"/>
  <c r="J92" l="1"/>
  <c r="H92" s="1"/>
  <c r="L92" s="1"/>
  <c r="D93"/>
  <c r="F93"/>
  <c r="N93" l="1"/>
  <c r="D94" l="1"/>
  <c r="J93"/>
  <c r="H93" s="1"/>
  <c r="L93" s="1"/>
  <c r="F94"/>
  <c r="N94" l="1"/>
  <c r="J94" l="1"/>
  <c r="H94" s="1"/>
  <c r="L94" s="1"/>
  <c r="D95"/>
  <c r="F95"/>
  <c r="N95" l="1"/>
  <c r="D96" l="1"/>
  <c r="J95"/>
  <c r="H95" s="1"/>
  <c r="L95" s="1"/>
  <c r="F96"/>
  <c r="N96" l="1"/>
  <c r="J96" l="1"/>
  <c r="H96" s="1"/>
  <c r="L96" s="1"/>
  <c r="D97"/>
  <c r="F97"/>
  <c r="N97" l="1"/>
  <c r="D98" l="1"/>
  <c r="J97"/>
  <c r="H97" s="1"/>
  <c r="L97" s="1"/>
  <c r="F98"/>
  <c r="N98" l="1"/>
  <c r="J98" l="1"/>
  <c r="H98" s="1"/>
  <c r="L98" s="1"/>
  <c r="D99"/>
  <c r="F99"/>
  <c r="N99" l="1"/>
  <c r="D100" l="1"/>
  <c r="J99"/>
  <c r="H99" s="1"/>
  <c r="L99" s="1"/>
  <c r="F100"/>
  <c r="N100" l="1"/>
  <c r="J100" l="1"/>
  <c r="H100" s="1"/>
  <c r="L100" s="1"/>
  <c r="D101"/>
  <c r="F101"/>
  <c r="N101" l="1"/>
  <c r="D102" l="1"/>
  <c r="J101"/>
  <c r="H101" s="1"/>
  <c r="L101" s="1"/>
  <c r="F102"/>
  <c r="N102" l="1"/>
  <c r="J102" l="1"/>
  <c r="H102" s="1"/>
  <c r="L102" s="1"/>
  <c r="D103"/>
  <c r="F103"/>
  <c r="N103" l="1"/>
  <c r="D104" l="1"/>
  <c r="J103"/>
  <c r="H103" s="1"/>
  <c r="L103" s="1"/>
  <c r="F104"/>
  <c r="N104" l="1"/>
  <c r="J104" l="1"/>
  <c r="H104" s="1"/>
  <c r="L104" s="1"/>
  <c r="D105"/>
  <c r="F105"/>
  <c r="N105" l="1"/>
  <c r="D106" l="1"/>
  <c r="J105"/>
  <c r="H105" s="1"/>
  <c r="L105" s="1"/>
  <c r="F106"/>
  <c r="N106" l="1"/>
  <c r="J106" l="1"/>
  <c r="H106" s="1"/>
  <c r="L106" s="1"/>
  <c r="D107"/>
  <c r="F107"/>
  <c r="N107" l="1"/>
  <c r="D108" l="1"/>
  <c r="J107"/>
  <c r="H107" s="1"/>
  <c r="L107" s="1"/>
  <c r="F108"/>
  <c r="N108" l="1"/>
  <c r="J108" l="1"/>
  <c r="H108" s="1"/>
  <c r="L108" s="1"/>
  <c r="D109"/>
  <c r="F109"/>
  <c r="N109" l="1"/>
  <c r="D110" l="1"/>
  <c r="J109"/>
  <c r="H109" s="1"/>
  <c r="L109" s="1"/>
  <c r="F110"/>
  <c r="N110" l="1"/>
  <c r="J110" l="1"/>
  <c r="H110" s="1"/>
  <c r="L110" s="1"/>
  <c r="D111"/>
  <c r="F111"/>
  <c r="N111" l="1"/>
  <c r="D112" l="1"/>
  <c r="J111"/>
  <c r="H111" s="1"/>
  <c r="L111" s="1"/>
  <c r="F112"/>
  <c r="N112" l="1"/>
  <c r="J112" l="1"/>
  <c r="H112" s="1"/>
  <c r="L112" s="1"/>
  <c r="D113"/>
  <c r="F113"/>
  <c r="N113" l="1"/>
  <c r="D114" l="1"/>
  <c r="J113"/>
  <c r="H113" s="1"/>
  <c r="L113" s="1"/>
  <c r="F114"/>
  <c r="N114" l="1"/>
  <c r="J114" l="1"/>
  <c r="H114" s="1"/>
  <c r="L114" s="1"/>
  <c r="D115"/>
  <c r="F115"/>
  <c r="N115" l="1"/>
  <c r="D116" l="1"/>
  <c r="J115"/>
  <c r="H115" s="1"/>
  <c r="L115" s="1"/>
  <c r="F116"/>
  <c r="N116" l="1"/>
  <c r="J116" l="1"/>
  <c r="H116" s="1"/>
  <c r="L116" s="1"/>
  <c r="D117"/>
  <c r="F117"/>
  <c r="N117" l="1"/>
  <c r="D118" l="1"/>
  <c r="J117"/>
  <c r="H117" s="1"/>
  <c r="L117" s="1"/>
  <c r="F118"/>
  <c r="N118" l="1"/>
  <c r="J118" l="1"/>
  <c r="H118" s="1"/>
  <c r="L118" s="1"/>
  <c r="D119"/>
  <c r="F119"/>
  <c r="N119" l="1"/>
  <c r="D120" l="1"/>
  <c r="J119"/>
  <c r="H119" s="1"/>
  <c r="L119" s="1"/>
  <c r="F120"/>
  <c r="N120" l="1"/>
  <c r="J120" l="1"/>
  <c r="H120" s="1"/>
  <c r="L120" s="1"/>
  <c r="D121"/>
  <c r="F121"/>
  <c r="N121" l="1"/>
  <c r="D122" l="1"/>
  <c r="J121"/>
  <c r="H121" s="1"/>
  <c r="L121" s="1"/>
  <c r="F122"/>
  <c r="N122" l="1"/>
  <c r="J122" l="1"/>
  <c r="H122" s="1"/>
  <c r="L122" s="1"/>
  <c r="D123"/>
  <c r="F123"/>
  <c r="N123" l="1"/>
  <c r="D124" l="1"/>
  <c r="J123"/>
  <c r="H123" s="1"/>
  <c r="L123" s="1"/>
  <c r="F124"/>
  <c r="N124" l="1"/>
  <c r="J124" l="1"/>
  <c r="H124" s="1"/>
  <c r="L124" s="1"/>
  <c r="D125"/>
  <c r="F125"/>
  <c r="N125" l="1"/>
  <c r="D126" l="1"/>
  <c r="J125"/>
  <c r="H125" s="1"/>
  <c r="L125" s="1"/>
  <c r="F126"/>
  <c r="N126" l="1"/>
  <c r="J126" l="1"/>
  <c r="H126" s="1"/>
  <c r="L126" s="1"/>
  <c r="D127"/>
  <c r="F127"/>
  <c r="N127" l="1"/>
  <c r="D128" l="1"/>
  <c r="J127"/>
  <c r="H127" s="1"/>
  <c r="L127" s="1"/>
  <c r="F128"/>
  <c r="N128" l="1"/>
  <c r="J128" l="1"/>
  <c r="H128" s="1"/>
  <c r="L128" s="1"/>
  <c r="D129"/>
  <c r="F129"/>
  <c r="N129" l="1"/>
  <c r="D130" l="1"/>
  <c r="J129"/>
  <c r="H129" s="1"/>
  <c r="L129" s="1"/>
  <c r="F130"/>
  <c r="N130" l="1"/>
  <c r="J130" l="1"/>
  <c r="H130" s="1"/>
  <c r="L130" s="1"/>
  <c r="D131"/>
  <c r="F131"/>
  <c r="N131" l="1"/>
  <c r="D132" l="1"/>
  <c r="J131"/>
  <c r="H131" s="1"/>
  <c r="L131" s="1"/>
  <c r="F132"/>
  <c r="N132" l="1"/>
  <c r="J132" l="1"/>
  <c r="H132" s="1"/>
  <c r="L132" s="1"/>
  <c r="D133"/>
  <c r="F133"/>
  <c r="N133" l="1"/>
  <c r="D134" l="1"/>
  <c r="J133"/>
  <c r="H133" s="1"/>
  <c r="L133" s="1"/>
  <c r="F134"/>
  <c r="N134" l="1"/>
  <c r="J134" l="1"/>
  <c r="H134" s="1"/>
  <c r="L134" s="1"/>
  <c r="D135"/>
  <c r="F135"/>
  <c r="N135" l="1"/>
  <c r="D136" l="1"/>
  <c r="J135"/>
  <c r="H135" s="1"/>
  <c r="L135" s="1"/>
  <c r="F136"/>
  <c r="N136" l="1"/>
  <c r="J136" l="1"/>
  <c r="H136" s="1"/>
  <c r="L136" s="1"/>
  <c r="D137"/>
  <c r="F137"/>
  <c r="N137" l="1"/>
  <c r="D138" l="1"/>
  <c r="J137"/>
  <c r="H137" s="1"/>
  <c r="L137" s="1"/>
  <c r="F138"/>
  <c r="N138" l="1"/>
  <c r="J138" l="1"/>
  <c r="H138" s="1"/>
  <c r="L138" s="1"/>
  <c r="D139"/>
  <c r="F139"/>
  <c r="N139" l="1"/>
  <c r="D140" l="1"/>
  <c r="J139"/>
  <c r="H139" s="1"/>
  <c r="L139" s="1"/>
  <c r="F140"/>
  <c r="N140" l="1"/>
  <c r="J140" l="1"/>
  <c r="H140" s="1"/>
  <c r="L140" s="1"/>
  <c r="D141"/>
  <c r="F141"/>
  <c r="N141" l="1"/>
  <c r="D142" l="1"/>
  <c r="J141"/>
  <c r="H141" s="1"/>
  <c r="L141" s="1"/>
  <c r="F142"/>
  <c r="N142" l="1"/>
  <c r="J142" l="1"/>
  <c r="H142" s="1"/>
  <c r="L142" s="1"/>
  <c r="D143"/>
  <c r="F143"/>
  <c r="N143" l="1"/>
  <c r="D144" l="1"/>
  <c r="J143"/>
  <c r="H143" s="1"/>
  <c r="L143" s="1"/>
  <c r="F144"/>
  <c r="N144" l="1"/>
  <c r="J144" l="1"/>
  <c r="H144" s="1"/>
  <c r="L144" s="1"/>
  <c r="D145"/>
  <c r="F145"/>
  <c r="N145" l="1"/>
  <c r="D146" l="1"/>
  <c r="J145"/>
  <c r="H145" s="1"/>
  <c r="L145" s="1"/>
  <c r="F146"/>
  <c r="N146" l="1"/>
  <c r="J146" l="1"/>
  <c r="H146" s="1"/>
  <c r="L146" s="1"/>
  <c r="D147"/>
  <c r="F147"/>
  <c r="N147" l="1"/>
  <c r="D148" l="1"/>
  <c r="J147"/>
  <c r="H147" s="1"/>
  <c r="L147" s="1"/>
  <c r="F148"/>
  <c r="N148" l="1"/>
  <c r="J148" l="1"/>
  <c r="H148" s="1"/>
  <c r="L148" s="1"/>
  <c r="D149"/>
  <c r="F149"/>
  <c r="N149" l="1"/>
  <c r="D150" l="1"/>
  <c r="J149"/>
  <c r="H149" s="1"/>
  <c r="L149" s="1"/>
  <c r="F150"/>
  <c r="N150" l="1"/>
  <c r="J150" l="1"/>
  <c r="H150" s="1"/>
  <c r="L150" s="1"/>
  <c r="D151"/>
  <c r="F151"/>
  <c r="N151" l="1"/>
  <c r="D152" l="1"/>
  <c r="J151"/>
  <c r="H151" s="1"/>
  <c r="L151" s="1"/>
  <c r="F152"/>
  <c r="N152" l="1"/>
  <c r="J152" l="1"/>
  <c r="H152" s="1"/>
  <c r="L152" s="1"/>
  <c r="D153"/>
  <c r="F153"/>
  <c r="N153" l="1"/>
  <c r="D154" l="1"/>
  <c r="J153"/>
  <c r="H153" s="1"/>
  <c r="L153" s="1"/>
  <c r="F154"/>
  <c r="N154" l="1"/>
  <c r="J154" l="1"/>
  <c r="H154" s="1"/>
  <c r="L154" s="1"/>
  <c r="D155"/>
  <c r="F155"/>
  <c r="N155" l="1"/>
  <c r="D156" l="1"/>
  <c r="J155"/>
  <c r="H155" s="1"/>
  <c r="L155" s="1"/>
  <c r="F156"/>
  <c r="N156" l="1"/>
  <c r="J156" l="1"/>
  <c r="H156" s="1"/>
  <c r="L156" s="1"/>
  <c r="D157"/>
  <c r="F157"/>
  <c r="N157" l="1"/>
  <c r="D158" l="1"/>
  <c r="J157"/>
  <c r="H157" s="1"/>
  <c r="L157" s="1"/>
  <c r="F158"/>
  <c r="N158" l="1"/>
  <c r="J158" l="1"/>
  <c r="H158" s="1"/>
  <c r="L158" s="1"/>
  <c r="D159"/>
  <c r="F159"/>
  <c r="N159" l="1"/>
  <c r="D160" l="1"/>
  <c r="J159"/>
  <c r="H159" s="1"/>
  <c r="L159" s="1"/>
  <c r="F160"/>
  <c r="N160" l="1"/>
  <c r="J160" l="1"/>
  <c r="H160" s="1"/>
  <c r="L160" s="1"/>
  <c r="D161"/>
  <c r="F161"/>
  <c r="N161" l="1"/>
  <c r="D162" l="1"/>
  <c r="J161"/>
  <c r="H161" s="1"/>
  <c r="L161" s="1"/>
  <c r="F162"/>
  <c r="N162" l="1"/>
  <c r="J162" l="1"/>
  <c r="H162" s="1"/>
  <c r="L162" s="1"/>
  <c r="D163"/>
  <c r="F163"/>
  <c r="N163" l="1"/>
  <c r="D164" l="1"/>
  <c r="J163"/>
  <c r="H163" s="1"/>
  <c r="L163" s="1"/>
  <c r="F164"/>
  <c r="N164" l="1"/>
  <c r="J164" l="1"/>
  <c r="H164" s="1"/>
  <c r="L164" s="1"/>
  <c r="D165"/>
  <c r="F165"/>
  <c r="N165" l="1"/>
  <c r="D166" l="1"/>
  <c r="J165"/>
  <c r="H165" s="1"/>
  <c r="L165" s="1"/>
  <c r="F166"/>
  <c r="N166" l="1"/>
  <c r="J166" l="1"/>
  <c r="H166" s="1"/>
  <c r="L166" s="1"/>
  <c r="D167"/>
  <c r="F167"/>
  <c r="N167" l="1"/>
  <c r="D168" l="1"/>
  <c r="J167"/>
  <c r="H167" s="1"/>
  <c r="L167" s="1"/>
  <c r="F168"/>
  <c r="N168" l="1"/>
  <c r="J168" l="1"/>
  <c r="H168" s="1"/>
  <c r="L168" s="1"/>
  <c r="D169"/>
  <c r="F169"/>
  <c r="N169" l="1"/>
  <c r="D170" l="1"/>
  <c r="J169"/>
  <c r="H169" s="1"/>
  <c r="L169" s="1"/>
  <c r="F170"/>
  <c r="N170" l="1"/>
  <c r="J170" l="1"/>
  <c r="H170" s="1"/>
  <c r="L170" s="1"/>
  <c r="D171"/>
  <c r="F171"/>
  <c r="N171" l="1"/>
  <c r="D172" l="1"/>
  <c r="J171"/>
  <c r="H171" s="1"/>
  <c r="L171" s="1"/>
  <c r="F172"/>
  <c r="N172" l="1"/>
  <c r="J172" l="1"/>
  <c r="H172" s="1"/>
  <c r="L172" s="1"/>
  <c r="D173"/>
  <c r="F173"/>
  <c r="N173" l="1"/>
  <c r="D174" l="1"/>
  <c r="J173"/>
  <c r="H173" s="1"/>
  <c r="L173" s="1"/>
  <c r="F174"/>
  <c r="N174" l="1"/>
  <c r="J174" l="1"/>
  <c r="H174" s="1"/>
  <c r="L174" s="1"/>
  <c r="D175"/>
  <c r="F175"/>
  <c r="N175" l="1"/>
  <c r="D176" l="1"/>
  <c r="J175"/>
  <c r="H175" s="1"/>
  <c r="L175" s="1"/>
  <c r="F176"/>
  <c r="N176" l="1"/>
  <c r="J176" l="1"/>
  <c r="H176" s="1"/>
  <c r="L176" s="1"/>
  <c r="D177"/>
  <c r="F177"/>
  <c r="N177" l="1"/>
  <c r="D178" l="1"/>
  <c r="J177"/>
  <c r="H177" s="1"/>
  <c r="L177" s="1"/>
  <c r="F178"/>
  <c r="N178" l="1"/>
  <c r="J178" l="1"/>
  <c r="H178" s="1"/>
  <c r="L178" s="1"/>
  <c r="D179"/>
  <c r="F179"/>
  <c r="N179" l="1"/>
  <c r="D180" l="1"/>
  <c r="J179"/>
  <c r="H179" s="1"/>
  <c r="L179" s="1"/>
  <c r="F180"/>
  <c r="N180" l="1"/>
  <c r="J180" l="1"/>
  <c r="H180" s="1"/>
  <c r="L180" s="1"/>
  <c r="D181"/>
  <c r="F181"/>
  <c r="N181" l="1"/>
  <c r="D182" l="1"/>
  <c r="J181"/>
  <c r="H181" s="1"/>
  <c r="L181" s="1"/>
  <c r="F182"/>
  <c r="N182" l="1"/>
  <c r="J182" l="1"/>
  <c r="H182" s="1"/>
  <c r="L182" s="1"/>
  <c r="D183"/>
  <c r="F183"/>
  <c r="N183" l="1"/>
  <c r="D184" l="1"/>
  <c r="J183"/>
  <c r="H183" s="1"/>
  <c r="L183" s="1"/>
  <c r="F184"/>
  <c r="N184" l="1"/>
  <c r="J184" l="1"/>
  <c r="H184" s="1"/>
  <c r="L184" s="1"/>
  <c r="D185"/>
  <c r="F185"/>
  <c r="N185" l="1"/>
  <c r="D186" l="1"/>
  <c r="J185"/>
  <c r="H185" s="1"/>
  <c r="L185" s="1"/>
  <c r="F186"/>
  <c r="N186" l="1"/>
  <c r="J186" l="1"/>
  <c r="H186" s="1"/>
  <c r="L186" s="1"/>
  <c r="D187"/>
  <c r="F187"/>
  <c r="N187" l="1"/>
  <c r="D188" l="1"/>
  <c r="J187"/>
  <c r="H187" s="1"/>
  <c r="L187" s="1"/>
  <c r="F188"/>
  <c r="N188" l="1"/>
  <c r="J188" l="1"/>
  <c r="H188" s="1"/>
  <c r="L188" s="1"/>
  <c r="D189"/>
  <c r="F189"/>
  <c r="N189" l="1"/>
  <c r="D190" l="1"/>
  <c r="J189"/>
  <c r="H189" s="1"/>
  <c r="L189" s="1"/>
  <c r="F190"/>
  <c r="N190" l="1"/>
  <c r="J190" l="1"/>
  <c r="H190" s="1"/>
  <c r="L190" s="1"/>
  <c r="D191"/>
  <c r="F191"/>
  <c r="N191" l="1"/>
  <c r="D192" l="1"/>
  <c r="J191"/>
  <c r="H191" s="1"/>
  <c r="L191" s="1"/>
  <c r="F192"/>
  <c r="N192" l="1"/>
  <c r="J192" l="1"/>
  <c r="H192" s="1"/>
  <c r="L192" s="1"/>
  <c r="D193"/>
  <c r="F193"/>
  <c r="N193" l="1"/>
  <c r="D194" l="1"/>
  <c r="J193"/>
  <c r="H193" s="1"/>
  <c r="L193" s="1"/>
  <c r="F194"/>
  <c r="N194" l="1"/>
  <c r="J194" l="1"/>
  <c r="H194" s="1"/>
  <c r="L194" s="1"/>
  <c r="D195"/>
  <c r="F195"/>
  <c r="N195" l="1"/>
  <c r="D196" l="1"/>
  <c r="J195"/>
  <c r="H195" s="1"/>
  <c r="L195" s="1"/>
  <c r="F196"/>
  <c r="N196" l="1"/>
  <c r="J196" l="1"/>
  <c r="H196" s="1"/>
  <c r="L196" s="1"/>
  <c r="D197"/>
  <c r="F197"/>
  <c r="N197" l="1"/>
  <c r="D198" l="1"/>
  <c r="J197"/>
  <c r="H197" s="1"/>
  <c r="L197" s="1"/>
  <c r="F198"/>
  <c r="N198" l="1"/>
  <c r="J198" l="1"/>
  <c r="H198" s="1"/>
  <c r="L198" s="1"/>
  <c r="D199"/>
  <c r="F199"/>
  <c r="N199" l="1"/>
  <c r="D200" l="1"/>
  <c r="J199"/>
  <c r="H199" s="1"/>
  <c r="L199" s="1"/>
  <c r="F200"/>
  <c r="N200" l="1"/>
  <c r="J200" l="1"/>
  <c r="H200" s="1"/>
  <c r="L200" s="1"/>
  <c r="D201"/>
  <c r="F201"/>
  <c r="N201" l="1"/>
  <c r="D202" l="1"/>
  <c r="J201"/>
  <c r="H201" s="1"/>
  <c r="L201" s="1"/>
  <c r="F202"/>
  <c r="N202" l="1"/>
  <c r="J202" l="1"/>
  <c r="H202" s="1"/>
  <c r="L202" s="1"/>
  <c r="D203"/>
  <c r="F203"/>
  <c r="N203" l="1"/>
  <c r="D204" l="1"/>
  <c r="J203"/>
  <c r="H203" s="1"/>
  <c r="L203" s="1"/>
  <c r="F204"/>
  <c r="N204" l="1"/>
  <c r="J204" l="1"/>
  <c r="H204" s="1"/>
  <c r="L204" s="1"/>
  <c r="D205"/>
  <c r="F205"/>
  <c r="N205" l="1"/>
  <c r="D206" l="1"/>
  <c r="J205"/>
  <c r="H205" s="1"/>
  <c r="L205" s="1"/>
  <c r="F206"/>
  <c r="N206" l="1"/>
  <c r="J206" l="1"/>
  <c r="H206" s="1"/>
  <c r="L206" s="1"/>
  <c r="D207"/>
  <c r="F207"/>
  <c r="N207" l="1"/>
  <c r="D208" l="1"/>
  <c r="J207"/>
  <c r="H207" s="1"/>
  <c r="L207" s="1"/>
  <c r="F208"/>
  <c r="N208" l="1"/>
  <c r="J208" l="1"/>
  <c r="H208" s="1"/>
  <c r="L208" s="1"/>
  <c r="D209"/>
  <c r="F209"/>
  <c r="N209" l="1"/>
  <c r="D210" l="1"/>
  <c r="J209"/>
  <c r="H209" s="1"/>
  <c r="L209" s="1"/>
  <c r="F210"/>
  <c r="N210" l="1"/>
  <c r="J210" l="1"/>
  <c r="H210" s="1"/>
  <c r="L210" s="1"/>
  <c r="D211"/>
  <c r="F211"/>
  <c r="N211" l="1"/>
  <c r="D212" l="1"/>
  <c r="J211"/>
  <c r="H211" s="1"/>
  <c r="L211" s="1"/>
  <c r="F212"/>
  <c r="N212" l="1"/>
  <c r="J212" l="1"/>
  <c r="H212" s="1"/>
  <c r="L212" s="1"/>
  <c r="D213"/>
  <c r="F213"/>
  <c r="N213" l="1"/>
  <c r="D214" l="1"/>
  <c r="J213"/>
  <c r="H213" s="1"/>
  <c r="L213" s="1"/>
  <c r="F214"/>
  <c r="N214" l="1"/>
  <c r="J214" l="1"/>
  <c r="H214" s="1"/>
  <c r="L214" s="1"/>
  <c r="D215"/>
  <c r="F215"/>
  <c r="N215" l="1"/>
  <c r="D216" l="1"/>
  <c r="J215"/>
  <c r="H215" s="1"/>
  <c r="L215" s="1"/>
  <c r="F216"/>
  <c r="N216" l="1"/>
  <c r="J216" l="1"/>
  <c r="H216" s="1"/>
  <c r="L216" s="1"/>
  <c r="D217"/>
  <c r="F217"/>
  <c r="N217" l="1"/>
  <c r="D218" l="1"/>
  <c r="J217"/>
  <c r="H217" s="1"/>
  <c r="L217" s="1"/>
  <c r="F218"/>
  <c r="N218" l="1"/>
  <c r="J218" l="1"/>
  <c r="H218" s="1"/>
  <c r="L218" s="1"/>
  <c r="D219"/>
  <c r="F219"/>
  <c r="N219" l="1"/>
  <c r="D220" l="1"/>
  <c r="J219"/>
  <c r="H219" s="1"/>
  <c r="L219" s="1"/>
  <c r="F220"/>
  <c r="N220" l="1"/>
  <c r="J220" l="1"/>
  <c r="H220" s="1"/>
  <c r="L220" s="1"/>
  <c r="D221"/>
  <c r="F221"/>
  <c r="N221" l="1"/>
  <c r="D222" l="1"/>
  <c r="J221"/>
  <c r="H221" s="1"/>
  <c r="L221" s="1"/>
  <c r="F222"/>
  <c r="N222" l="1"/>
  <c r="J222" l="1"/>
  <c r="H222" s="1"/>
  <c r="L222" s="1"/>
  <c r="D223"/>
  <c r="F223"/>
  <c r="N223" l="1"/>
  <c r="D224" l="1"/>
  <c r="J223"/>
  <c r="H223" s="1"/>
  <c r="L223" s="1"/>
  <c r="F224"/>
  <c r="N224" l="1"/>
  <c r="J224" l="1"/>
  <c r="H224" s="1"/>
  <c r="L224" s="1"/>
  <c r="D225"/>
  <c r="F225"/>
  <c r="N225" l="1"/>
  <c r="D226" l="1"/>
  <c r="J225"/>
  <c r="H225" s="1"/>
  <c r="L225" s="1"/>
  <c r="F226"/>
  <c r="N226" l="1"/>
  <c r="J226" l="1"/>
  <c r="H226" s="1"/>
  <c r="L226" s="1"/>
  <c r="D227"/>
  <c r="F227"/>
  <c r="N227" l="1"/>
  <c r="D228" l="1"/>
  <c r="J227"/>
  <c r="H227" s="1"/>
  <c r="L227" s="1"/>
  <c r="F228"/>
  <c r="N228" l="1"/>
  <c r="J228" l="1"/>
  <c r="H228" s="1"/>
  <c r="L228" s="1"/>
  <c r="D229"/>
  <c r="F229"/>
  <c r="N229" l="1"/>
  <c r="D230" l="1"/>
  <c r="J229"/>
  <c r="H229" s="1"/>
  <c r="L229" s="1"/>
  <c r="F230"/>
  <c r="N230" l="1"/>
  <c r="J230" l="1"/>
  <c r="H230" s="1"/>
  <c r="L230" s="1"/>
  <c r="D231"/>
  <c r="F231"/>
  <c r="N231" l="1"/>
  <c r="D232" l="1"/>
  <c r="J231"/>
  <c r="H231" s="1"/>
  <c r="L231" s="1"/>
  <c r="F232"/>
  <c r="N232" l="1"/>
  <c r="D233" l="1"/>
  <c r="J232"/>
  <c r="H232" s="1"/>
  <c r="L232" s="1"/>
  <c r="F233"/>
  <c r="N233" l="1"/>
  <c r="D234" l="1"/>
  <c r="J233"/>
  <c r="H233" s="1"/>
  <c r="L233" s="1"/>
  <c r="F234"/>
  <c r="N234" l="1"/>
  <c r="J234" l="1"/>
  <c r="H234" s="1"/>
  <c r="L234" s="1"/>
  <c r="D235"/>
  <c r="F235"/>
  <c r="N235" l="1"/>
  <c r="D236" l="1"/>
  <c r="J235"/>
  <c r="H235" s="1"/>
  <c r="L235" s="1"/>
  <c r="F236"/>
  <c r="N236" l="1"/>
  <c r="J236" l="1"/>
  <c r="H236" s="1"/>
  <c r="L236" s="1"/>
  <c r="D237"/>
  <c r="F237"/>
  <c r="N237" l="1"/>
  <c r="D238" l="1"/>
  <c r="J237"/>
  <c r="H237" s="1"/>
  <c r="L237" s="1"/>
  <c r="F238"/>
  <c r="N238" l="1"/>
  <c r="J238" l="1"/>
  <c r="H238" s="1"/>
  <c r="L238" s="1"/>
  <c r="D239"/>
  <c r="F239"/>
  <c r="N239" l="1"/>
  <c r="D240" l="1"/>
  <c r="J239"/>
  <c r="H239" s="1"/>
  <c r="L239" s="1"/>
  <c r="F240"/>
  <c r="N240" l="1"/>
  <c r="J240" l="1"/>
  <c r="H240" s="1"/>
  <c r="L240" s="1"/>
  <c r="D241"/>
  <c r="F241"/>
  <c r="N241" l="1"/>
  <c r="D242" l="1"/>
  <c r="J241"/>
  <c r="H241" s="1"/>
  <c r="L241" s="1"/>
  <c r="F242"/>
  <c r="N242" l="1"/>
  <c r="J242" l="1"/>
  <c r="H242" s="1"/>
  <c r="L242" s="1"/>
  <c r="D243"/>
  <c r="F243"/>
  <c r="N243" l="1"/>
  <c r="D244" l="1"/>
  <c r="J243"/>
  <c r="H243" s="1"/>
  <c r="L243" s="1"/>
  <c r="F244"/>
  <c r="N244" l="1"/>
  <c r="J244" l="1"/>
  <c r="H244" s="1"/>
  <c r="L244" s="1"/>
  <c r="D245"/>
  <c r="F245"/>
  <c r="N245" l="1"/>
  <c r="D246" l="1"/>
  <c r="J245"/>
  <c r="H245" s="1"/>
  <c r="L245" s="1"/>
  <c r="F246"/>
  <c r="N246" l="1"/>
  <c r="J246" l="1"/>
  <c r="H246" s="1"/>
  <c r="L246" s="1"/>
  <c r="D247"/>
  <c r="F247"/>
  <c r="N247" l="1"/>
  <c r="D248" l="1"/>
  <c r="J247"/>
  <c r="H247" s="1"/>
  <c r="L247" s="1"/>
  <c r="F248"/>
  <c r="N248" l="1"/>
  <c r="J248" l="1"/>
  <c r="H248" s="1"/>
  <c r="L248" s="1"/>
  <c r="D249"/>
  <c r="F249"/>
  <c r="N249" l="1"/>
  <c r="D250" l="1"/>
  <c r="J249"/>
  <c r="H249" s="1"/>
  <c r="L249" s="1"/>
  <c r="F250"/>
  <c r="N250" l="1"/>
  <c r="J250" l="1"/>
  <c r="H250" s="1"/>
  <c r="L250" s="1"/>
  <c r="D251"/>
  <c r="F251"/>
  <c r="N251" l="1"/>
  <c r="D252" l="1"/>
  <c r="J251"/>
  <c r="H251" s="1"/>
  <c r="L251" s="1"/>
  <c r="F252"/>
  <c r="N252" l="1"/>
  <c r="J252" l="1"/>
  <c r="H252" s="1"/>
  <c r="L252" s="1"/>
  <c r="D253"/>
  <c r="F253"/>
  <c r="N253" l="1"/>
  <c r="D254" l="1"/>
  <c r="J253"/>
  <c r="H253" s="1"/>
  <c r="L253" s="1"/>
  <c r="F254"/>
  <c r="N254" l="1"/>
  <c r="J254" l="1"/>
  <c r="H254" s="1"/>
  <c r="L254" s="1"/>
  <c r="D255"/>
  <c r="F255"/>
  <c r="N255" l="1"/>
  <c r="D256" l="1"/>
  <c r="J255"/>
  <c r="H255" s="1"/>
  <c r="L255" s="1"/>
  <c r="F256"/>
  <c r="N256" l="1"/>
  <c r="J256" l="1"/>
  <c r="H256" s="1"/>
  <c r="L256" s="1"/>
  <c r="D257"/>
  <c r="F257"/>
  <c r="N257" l="1"/>
  <c r="D258" l="1"/>
  <c r="J257"/>
  <c r="H257" s="1"/>
  <c r="L257" s="1"/>
  <c r="F258"/>
  <c r="N258" l="1"/>
  <c r="J258" l="1"/>
  <c r="H258" s="1"/>
  <c r="L258" s="1"/>
  <c r="D259"/>
  <c r="F259"/>
  <c r="N259" l="1"/>
  <c r="D260" l="1"/>
  <c r="J259"/>
  <c r="H259" s="1"/>
  <c r="L259" s="1"/>
  <c r="F260"/>
  <c r="N260" l="1"/>
  <c r="J260" l="1"/>
  <c r="H260" s="1"/>
  <c r="L260" s="1"/>
  <c r="D261"/>
  <c r="F261"/>
  <c r="N261" l="1"/>
  <c r="D262" l="1"/>
  <c r="J261"/>
  <c r="H261" s="1"/>
  <c r="L261" s="1"/>
  <c r="F262"/>
  <c r="N262" l="1"/>
  <c r="J262" l="1"/>
  <c r="H262" s="1"/>
  <c r="L262" s="1"/>
  <c r="D263"/>
  <c r="F263"/>
  <c r="N263" l="1"/>
  <c r="D264" l="1"/>
  <c r="J263"/>
  <c r="H263" s="1"/>
  <c r="L263" s="1"/>
  <c r="F264"/>
  <c r="N264" l="1"/>
  <c r="J264" l="1"/>
  <c r="H264" s="1"/>
  <c r="L264" s="1"/>
  <c r="D265"/>
  <c r="F265"/>
  <c r="N265" l="1"/>
  <c r="D266" l="1"/>
  <c r="J265"/>
  <c r="H265" s="1"/>
  <c r="L265" s="1"/>
  <c r="F266"/>
  <c r="N266" l="1"/>
  <c r="J266" l="1"/>
  <c r="H266" s="1"/>
  <c r="L266" s="1"/>
  <c r="D267"/>
  <c r="F267"/>
  <c r="N267" l="1"/>
  <c r="D268" l="1"/>
  <c r="J267"/>
  <c r="H267" s="1"/>
  <c r="L267" s="1"/>
  <c r="F268"/>
  <c r="N268" l="1"/>
  <c r="J268" l="1"/>
  <c r="H268" s="1"/>
  <c r="L268" s="1"/>
  <c r="D269"/>
  <c r="F269"/>
  <c r="N269" l="1"/>
  <c r="D270" l="1"/>
  <c r="J269"/>
  <c r="H269" s="1"/>
  <c r="L269" s="1"/>
  <c r="F270"/>
  <c r="N270" l="1"/>
  <c r="J270" l="1"/>
  <c r="H270" s="1"/>
  <c r="L270" s="1"/>
  <c r="D271"/>
  <c r="F271"/>
  <c r="N271" l="1"/>
  <c r="D272" l="1"/>
  <c r="J271"/>
  <c r="H271" s="1"/>
  <c r="L271" s="1"/>
  <c r="F272"/>
  <c r="N272" l="1"/>
  <c r="J272" l="1"/>
  <c r="H272" s="1"/>
  <c r="L272" s="1"/>
  <c r="D273"/>
  <c r="F273"/>
  <c r="N273" l="1"/>
  <c r="D274" l="1"/>
  <c r="J273"/>
  <c r="H273" s="1"/>
  <c r="L273" s="1"/>
  <c r="F274"/>
  <c r="N274" l="1"/>
  <c r="J274" l="1"/>
  <c r="H274" s="1"/>
  <c r="L274" s="1"/>
  <c r="D275"/>
  <c r="F275"/>
  <c r="N275" l="1"/>
  <c r="D276" l="1"/>
  <c r="J275"/>
  <c r="H275" s="1"/>
  <c r="L275" s="1"/>
  <c r="F276"/>
  <c r="N276" l="1"/>
  <c r="J276" l="1"/>
  <c r="H276" s="1"/>
  <c r="L276" s="1"/>
  <c r="D277"/>
  <c r="F277"/>
  <c r="N277" l="1"/>
  <c r="D278" l="1"/>
  <c r="J277"/>
  <c r="H277" s="1"/>
  <c r="L277" s="1"/>
  <c r="F278"/>
  <c r="N278" l="1"/>
  <c r="J278" l="1"/>
  <c r="H278" s="1"/>
  <c r="L278" s="1"/>
  <c r="D279"/>
  <c r="F279"/>
  <c r="N279" l="1"/>
  <c r="D280" l="1"/>
  <c r="J279"/>
  <c r="H279" s="1"/>
  <c r="L279" s="1"/>
  <c r="F280"/>
  <c r="N280" l="1"/>
  <c r="J280" l="1"/>
  <c r="H280" s="1"/>
  <c r="L280" s="1"/>
  <c r="D281"/>
  <c r="F281"/>
  <c r="N281" l="1"/>
  <c r="D282" l="1"/>
  <c r="J281"/>
  <c r="H281" s="1"/>
  <c r="L281" s="1"/>
  <c r="F282"/>
  <c r="N282" l="1"/>
  <c r="J282" l="1"/>
  <c r="H282" s="1"/>
  <c r="L282" s="1"/>
  <c r="D283"/>
  <c r="F283"/>
  <c r="N283" l="1"/>
  <c r="D284" l="1"/>
  <c r="J283"/>
  <c r="H283" s="1"/>
  <c r="L283" s="1"/>
  <c r="F284"/>
  <c r="N284" l="1"/>
  <c r="J284" l="1"/>
  <c r="H284" s="1"/>
  <c r="L284" s="1"/>
  <c r="D285"/>
  <c r="F285"/>
  <c r="N285" l="1"/>
  <c r="D286" l="1"/>
  <c r="J285"/>
  <c r="H285" s="1"/>
  <c r="L285" s="1"/>
  <c r="F286"/>
  <c r="N286" l="1"/>
  <c r="J286" l="1"/>
  <c r="H286" s="1"/>
  <c r="L286" s="1"/>
  <c r="D287"/>
  <c r="F287"/>
  <c r="N287" l="1"/>
  <c r="D288" l="1"/>
  <c r="J287"/>
  <c r="H287" s="1"/>
  <c r="L287" s="1"/>
  <c r="F288"/>
  <c r="N288" l="1"/>
  <c r="J288" l="1"/>
  <c r="H288" s="1"/>
  <c r="L288" s="1"/>
  <c r="D289"/>
  <c r="F289"/>
  <c r="N289" l="1"/>
  <c r="D290" l="1"/>
  <c r="J289"/>
  <c r="H289" s="1"/>
  <c r="L289" s="1"/>
  <c r="F290"/>
  <c r="N290" l="1"/>
  <c r="J290" l="1"/>
  <c r="H290" s="1"/>
  <c r="L290" s="1"/>
  <c r="D291"/>
  <c r="F291"/>
  <c r="N291" l="1"/>
  <c r="D292" l="1"/>
  <c r="J291"/>
  <c r="H291" s="1"/>
  <c r="L291" s="1"/>
  <c r="F292"/>
  <c r="N292" l="1"/>
  <c r="J292" l="1"/>
  <c r="H292" s="1"/>
  <c r="L292" s="1"/>
  <c r="D293"/>
  <c r="F293"/>
  <c r="N293" l="1"/>
  <c r="D294" l="1"/>
  <c r="J293"/>
  <c r="H293" s="1"/>
  <c r="L293" s="1"/>
  <c r="F294"/>
  <c r="N294" l="1"/>
  <c r="J294" l="1"/>
  <c r="H294" s="1"/>
  <c r="L294" s="1"/>
  <c r="D295"/>
  <c r="F295"/>
  <c r="N295" l="1"/>
  <c r="D296" l="1"/>
  <c r="J295"/>
  <c r="H295" s="1"/>
  <c r="L295" s="1"/>
  <c r="F296"/>
  <c r="N296" l="1"/>
  <c r="J296" l="1"/>
  <c r="H296" s="1"/>
  <c r="L296" s="1"/>
  <c r="D297"/>
  <c r="F297"/>
  <c r="N297" l="1"/>
  <c r="D298" l="1"/>
  <c r="J297"/>
  <c r="H297" s="1"/>
  <c r="L297" s="1"/>
  <c r="F298"/>
  <c r="N298" l="1"/>
  <c r="J298" l="1"/>
  <c r="H298" s="1"/>
  <c r="L298" s="1"/>
  <c r="D299"/>
  <c r="F299"/>
  <c r="N299" l="1"/>
  <c r="D300" l="1"/>
  <c r="J299"/>
  <c r="H299" s="1"/>
  <c r="L299" s="1"/>
  <c r="F300"/>
  <c r="N300" l="1"/>
  <c r="J300" l="1"/>
  <c r="H300" s="1"/>
  <c r="L300" s="1"/>
  <c r="D301"/>
  <c r="F301"/>
  <c r="N301" l="1"/>
  <c r="D302" l="1"/>
  <c r="J301"/>
  <c r="H301" s="1"/>
  <c r="L301" s="1"/>
  <c r="F302"/>
  <c r="N302" l="1"/>
  <c r="J302" l="1"/>
  <c r="H302" s="1"/>
  <c r="L302" s="1"/>
  <c r="D303"/>
  <c r="F303"/>
  <c r="N303" l="1"/>
  <c r="D304" l="1"/>
  <c r="J303"/>
  <c r="H303" s="1"/>
  <c r="L303" s="1"/>
  <c r="F304"/>
  <c r="N304" l="1"/>
  <c r="J304" l="1"/>
  <c r="H304" s="1"/>
  <c r="L304" s="1"/>
  <c r="D305"/>
  <c r="F305"/>
  <c r="N305" l="1"/>
  <c r="D306" l="1"/>
  <c r="J305"/>
  <c r="H305" s="1"/>
  <c r="L305" s="1"/>
  <c r="F306"/>
  <c r="N306" l="1"/>
  <c r="J306" l="1"/>
  <c r="H306" s="1"/>
  <c r="L306" s="1"/>
  <c r="D307"/>
  <c r="F307"/>
  <c r="N307" l="1"/>
  <c r="D308" l="1"/>
  <c r="J307"/>
  <c r="H307" s="1"/>
  <c r="L307" s="1"/>
  <c r="F308"/>
  <c r="N308" l="1"/>
  <c r="J308" l="1"/>
  <c r="H308" s="1"/>
  <c r="L308" s="1"/>
  <c r="D309"/>
  <c r="F309"/>
  <c r="N309" l="1"/>
  <c r="D310" l="1"/>
  <c r="J309"/>
  <c r="H309" s="1"/>
  <c r="L309" s="1"/>
  <c r="F310"/>
  <c r="N310" l="1"/>
  <c r="J310" l="1"/>
  <c r="H310" s="1"/>
  <c r="L310" s="1"/>
  <c r="D311"/>
  <c r="F311"/>
  <c r="N311" l="1"/>
  <c r="D312" l="1"/>
  <c r="J311"/>
  <c r="H311" s="1"/>
  <c r="L311" s="1"/>
  <c r="F312"/>
  <c r="N312" l="1"/>
  <c r="J312" l="1"/>
  <c r="H312" s="1"/>
  <c r="L312" s="1"/>
  <c r="D313"/>
  <c r="F313"/>
  <c r="N313" l="1"/>
  <c r="D314" l="1"/>
  <c r="J313"/>
  <c r="H313" s="1"/>
  <c r="L313" s="1"/>
  <c r="F314"/>
  <c r="N314" l="1"/>
  <c r="J314" l="1"/>
  <c r="H314" s="1"/>
  <c r="L314" s="1"/>
  <c r="D315"/>
  <c r="F315"/>
  <c r="N315" l="1"/>
  <c r="D316" l="1"/>
  <c r="J315"/>
  <c r="H315" s="1"/>
  <c r="L315" s="1"/>
  <c r="F316"/>
  <c r="N316" l="1"/>
  <c r="J316" l="1"/>
  <c r="H316" s="1"/>
  <c r="L316" s="1"/>
  <c r="D317"/>
  <c r="F317"/>
  <c r="N317" l="1"/>
  <c r="D318" l="1"/>
  <c r="J317"/>
  <c r="H317" s="1"/>
  <c r="L317" s="1"/>
  <c r="F318"/>
  <c r="N318" l="1"/>
  <c r="J318" l="1"/>
  <c r="H318" s="1"/>
  <c r="L318" s="1"/>
  <c r="D319"/>
  <c r="F319"/>
  <c r="N319" l="1"/>
  <c r="D320" l="1"/>
  <c r="J319"/>
  <c r="H319" s="1"/>
  <c r="L319" s="1"/>
  <c r="F320"/>
  <c r="N320" l="1"/>
  <c r="J320" l="1"/>
  <c r="H320" s="1"/>
  <c r="L320" s="1"/>
  <c r="D321"/>
  <c r="F321"/>
  <c r="N321" l="1"/>
  <c r="D322" l="1"/>
  <c r="J321"/>
  <c r="H321" s="1"/>
  <c r="L321" s="1"/>
  <c r="F322"/>
  <c r="N322" l="1"/>
  <c r="J322" l="1"/>
  <c r="H322" s="1"/>
  <c r="L322" s="1"/>
  <c r="D323"/>
  <c r="F323"/>
  <c r="N323" l="1"/>
  <c r="D324" l="1"/>
  <c r="J323"/>
  <c r="H323" s="1"/>
  <c r="L323" s="1"/>
  <c r="F324"/>
  <c r="N324" l="1"/>
  <c r="J324" l="1"/>
  <c r="H324" s="1"/>
  <c r="L324" s="1"/>
  <c r="D325"/>
  <c r="F325"/>
  <c r="N325" l="1"/>
  <c r="D326" l="1"/>
  <c r="J325"/>
  <c r="H325" s="1"/>
  <c r="L325" s="1"/>
  <c r="F326"/>
  <c r="N326" l="1"/>
  <c r="J326" l="1"/>
  <c r="H326" s="1"/>
  <c r="L326" s="1"/>
  <c r="D327"/>
  <c r="F327"/>
  <c r="N327" l="1"/>
  <c r="D328" l="1"/>
  <c r="J327"/>
  <c r="H327" s="1"/>
  <c r="L327" s="1"/>
  <c r="F328"/>
  <c r="N328" l="1"/>
  <c r="J328" l="1"/>
  <c r="H328" s="1"/>
  <c r="L328" s="1"/>
  <c r="D329"/>
  <c r="F329"/>
  <c r="N329" l="1"/>
  <c r="D330" l="1"/>
  <c r="J329"/>
  <c r="H329" s="1"/>
  <c r="L329" s="1"/>
  <c r="F330"/>
  <c r="N330" l="1"/>
  <c r="J330" l="1"/>
  <c r="H330" s="1"/>
  <c r="L330" s="1"/>
  <c r="D331"/>
  <c r="F331"/>
  <c r="N331" l="1"/>
  <c r="D332" l="1"/>
  <c r="J331"/>
  <c r="H331" s="1"/>
  <c r="L331" s="1"/>
  <c r="F332"/>
  <c r="N332" l="1"/>
  <c r="J332" l="1"/>
  <c r="H332" s="1"/>
  <c r="L332" s="1"/>
  <c r="D333"/>
  <c r="F333"/>
  <c r="N333" l="1"/>
  <c r="D334" l="1"/>
  <c r="J333"/>
  <c r="H333" s="1"/>
  <c r="L333" s="1"/>
  <c r="F334"/>
  <c r="N334" l="1"/>
  <c r="J334" l="1"/>
  <c r="H334" s="1"/>
  <c r="L334" s="1"/>
  <c r="D335"/>
  <c r="F335"/>
  <c r="N335" l="1"/>
  <c r="D336" l="1"/>
  <c r="J335"/>
  <c r="H335" s="1"/>
  <c r="L335" s="1"/>
  <c r="F336"/>
  <c r="N336" l="1"/>
  <c r="J336" l="1"/>
  <c r="H336" s="1"/>
  <c r="L336" s="1"/>
  <c r="D337"/>
  <c r="F337"/>
  <c r="N337" l="1"/>
  <c r="D338" l="1"/>
  <c r="J337"/>
  <c r="H337" s="1"/>
  <c r="L337" s="1"/>
  <c r="F338"/>
  <c r="N338" l="1"/>
  <c r="J338" l="1"/>
  <c r="H338" s="1"/>
  <c r="L338" s="1"/>
  <c r="D339"/>
  <c r="F339"/>
  <c r="N339" l="1"/>
  <c r="D340" l="1"/>
  <c r="J339"/>
  <c r="H339" s="1"/>
  <c r="L339" s="1"/>
  <c r="F340"/>
  <c r="N340" l="1"/>
  <c r="J340" l="1"/>
  <c r="H340" s="1"/>
  <c r="L340" s="1"/>
  <c r="D341"/>
  <c r="F341"/>
  <c r="N341" l="1"/>
  <c r="D342" l="1"/>
  <c r="J341"/>
  <c r="H341" s="1"/>
  <c r="L341" s="1"/>
  <c r="F342"/>
  <c r="N342" l="1"/>
  <c r="J342" l="1"/>
  <c r="H342" s="1"/>
  <c r="L342" s="1"/>
  <c r="D343"/>
  <c r="F343"/>
  <c r="N343" l="1"/>
  <c r="D344" l="1"/>
  <c r="J343"/>
  <c r="H343" s="1"/>
  <c r="L343" s="1"/>
  <c r="F344"/>
  <c r="N344" l="1"/>
  <c r="J344" l="1"/>
  <c r="H344" s="1"/>
  <c r="L344" s="1"/>
  <c r="D345"/>
  <c r="F345"/>
  <c r="N345" l="1"/>
  <c r="D346" l="1"/>
  <c r="J345"/>
  <c r="H345" s="1"/>
  <c r="L345" s="1"/>
  <c r="F346"/>
  <c r="N346" l="1"/>
  <c r="J346" l="1"/>
  <c r="H346" s="1"/>
  <c r="L346" s="1"/>
  <c r="D347"/>
  <c r="F347"/>
  <c r="N347" l="1"/>
  <c r="D348" l="1"/>
  <c r="J347"/>
  <c r="H347" s="1"/>
  <c r="L347" s="1"/>
  <c r="F348"/>
  <c r="N348" l="1"/>
  <c r="J348" l="1"/>
  <c r="H348" s="1"/>
  <c r="L348" s="1"/>
  <c r="D349"/>
  <c r="F349"/>
  <c r="N349" l="1"/>
  <c r="D350" l="1"/>
  <c r="J349"/>
  <c r="H349" s="1"/>
  <c r="L349" s="1"/>
  <c r="F350"/>
  <c r="N350" l="1"/>
  <c r="J350" l="1"/>
  <c r="H350" s="1"/>
  <c r="L350" s="1"/>
  <c r="D351"/>
  <c r="F351"/>
  <c r="N351" l="1"/>
  <c r="D352" l="1"/>
  <c r="J351"/>
  <c r="H351" s="1"/>
  <c r="L351" s="1"/>
  <c r="F352"/>
  <c r="N352" l="1"/>
  <c r="J352" l="1"/>
  <c r="H352" s="1"/>
  <c r="L352" s="1"/>
  <c r="D353"/>
  <c r="F353"/>
  <c r="N353" l="1"/>
  <c r="D354" l="1"/>
  <c r="J353"/>
  <c r="H353" s="1"/>
  <c r="L353" s="1"/>
  <c r="F354"/>
  <c r="N354" l="1"/>
  <c r="J354" l="1"/>
  <c r="H354" s="1"/>
  <c r="L354" s="1"/>
  <c r="D355"/>
  <c r="F355"/>
  <c r="N355" l="1"/>
  <c r="D356" l="1"/>
  <c r="J355"/>
  <c r="H355" s="1"/>
  <c r="L355" s="1"/>
  <c r="F356"/>
  <c r="N356" l="1"/>
  <c r="J356" l="1"/>
  <c r="H356" s="1"/>
  <c r="L356" s="1"/>
  <c r="D357"/>
  <c r="F357"/>
  <c r="N357" l="1"/>
  <c r="D358" l="1"/>
  <c r="J357"/>
  <c r="H357" s="1"/>
  <c r="L357" s="1"/>
  <c r="F358"/>
  <c r="N358" l="1"/>
  <c r="J358" l="1"/>
  <c r="H358" s="1"/>
  <c r="L358" s="1"/>
  <c r="D359"/>
  <c r="F359"/>
  <c r="N359" l="1"/>
  <c r="D360" l="1"/>
  <c r="J359"/>
  <c r="H359" s="1"/>
  <c r="L359" s="1"/>
  <c r="F360"/>
  <c r="N360" l="1"/>
  <c r="J360" l="1"/>
  <c r="H360" s="1"/>
  <c r="L360" s="1"/>
  <c r="D361"/>
  <c r="F361"/>
  <c r="N361" l="1"/>
  <c r="D362" l="1"/>
  <c r="J361"/>
  <c r="H361" s="1"/>
  <c r="L361" s="1"/>
  <c r="F362"/>
  <c r="N362" l="1"/>
  <c r="J362" l="1"/>
  <c r="H362" s="1"/>
  <c r="L362" s="1"/>
  <c r="D363"/>
  <c r="F363"/>
  <c r="N363" l="1"/>
  <c r="D364" l="1"/>
  <c r="J363"/>
  <c r="H363" s="1"/>
  <c r="L363" s="1"/>
  <c r="F364"/>
  <c r="N364" l="1"/>
  <c r="J364" l="1"/>
  <c r="H364" s="1"/>
  <c r="L364" s="1"/>
  <c r="D365"/>
  <c r="F365"/>
  <c r="N365" l="1"/>
  <c r="D366" l="1"/>
  <c r="J365"/>
  <c r="H365" s="1"/>
  <c r="L365" s="1"/>
  <c r="F366"/>
  <c r="N366" l="1"/>
  <c r="J366" l="1"/>
  <c r="H366" s="1"/>
  <c r="L366" s="1"/>
  <c r="D367"/>
  <c r="F367"/>
  <c r="N367" l="1"/>
  <c r="D368" l="1"/>
  <c r="J367"/>
  <c r="H367" s="1"/>
  <c r="L367" s="1"/>
  <c r="F368"/>
  <c r="N368" l="1"/>
  <c r="J368" l="1"/>
  <c r="H368" s="1"/>
  <c r="L368" s="1"/>
  <c r="D369"/>
  <c r="F369"/>
  <c r="N369" l="1"/>
  <c r="D370" l="1"/>
  <c r="J369"/>
  <c r="H369" s="1"/>
  <c r="L369" s="1"/>
  <c r="F370"/>
  <c r="N370" l="1"/>
  <c r="J370" l="1"/>
  <c r="H370" s="1"/>
  <c r="L370" s="1"/>
  <c r="D371"/>
  <c r="F371"/>
  <c r="N371" l="1"/>
  <c r="D372" l="1"/>
  <c r="J371"/>
  <c r="H371" s="1"/>
  <c r="L371" s="1"/>
  <c r="F372"/>
  <c r="N372" l="1"/>
  <c r="J372" l="1"/>
  <c r="H372" s="1"/>
  <c r="L372" s="1"/>
  <c r="D373"/>
  <c r="F373"/>
  <c r="N373" l="1"/>
  <c r="D374" l="1"/>
  <c r="J373"/>
  <c r="H373" s="1"/>
  <c r="L373" s="1"/>
  <c r="F374"/>
  <c r="N374" l="1"/>
  <c r="J374" l="1"/>
  <c r="H374" s="1"/>
  <c r="L374" s="1"/>
  <c r="D375"/>
  <c r="F375"/>
  <c r="N375" l="1"/>
  <c r="D376" l="1"/>
  <c r="J375"/>
  <c r="H375" s="1"/>
  <c r="L375" s="1"/>
  <c r="F376"/>
  <c r="N376" l="1"/>
  <c r="J376" l="1"/>
  <c r="H376" s="1"/>
  <c r="L376" s="1"/>
  <c r="D377"/>
  <c r="F377"/>
  <c r="N377" l="1"/>
  <c r="D378" l="1"/>
  <c r="J377"/>
  <c r="H377" s="1"/>
  <c r="L377" s="1"/>
  <c r="F378"/>
  <c r="N378" l="1"/>
  <c r="J378" l="1"/>
  <c r="H378" s="1"/>
  <c r="L378" s="1"/>
  <c r="D379"/>
  <c r="F379"/>
  <c r="N379" l="1"/>
  <c r="D380" l="1"/>
  <c r="J379"/>
  <c r="H379" s="1"/>
  <c r="L379" s="1"/>
  <c r="F380"/>
  <c r="N380" l="1"/>
  <c r="J380" l="1"/>
  <c r="H380" s="1"/>
  <c r="L380" s="1"/>
  <c r="D381"/>
  <c r="F381"/>
  <c r="N381" l="1"/>
  <c r="D382" l="1"/>
  <c r="J381"/>
  <c r="H381" s="1"/>
  <c r="L381" s="1"/>
  <c r="F382"/>
  <c r="N382" l="1"/>
  <c r="J382" l="1"/>
  <c r="H382" s="1"/>
  <c r="L382" s="1"/>
  <c r="D383"/>
  <c r="F383"/>
  <c r="N383" l="1"/>
  <c r="D384" l="1"/>
  <c r="J383"/>
  <c r="H383" s="1"/>
  <c r="L383" s="1"/>
  <c r="F384"/>
  <c r="N384" l="1"/>
  <c r="J384" l="1"/>
  <c r="H384" s="1"/>
  <c r="L384" s="1"/>
  <c r="D385"/>
  <c r="F385"/>
  <c r="N385" l="1"/>
  <c r="D386" l="1"/>
  <c r="J385"/>
  <c r="H385" s="1"/>
  <c r="L385" s="1"/>
  <c r="F386"/>
  <c r="N386" l="1"/>
  <c r="J386" l="1"/>
  <c r="H386" s="1"/>
  <c r="L386" s="1"/>
  <c r="D387"/>
  <c r="F387"/>
  <c r="N387" l="1"/>
  <c r="D388" l="1"/>
  <c r="J387"/>
  <c r="H387" s="1"/>
  <c r="L387" s="1"/>
  <c r="F388"/>
  <c r="N388" l="1"/>
  <c r="J388" l="1"/>
  <c r="H388" s="1"/>
  <c r="L388" s="1"/>
  <c r="D389"/>
  <c r="F389"/>
  <c r="N389" l="1"/>
  <c r="D390" l="1"/>
  <c r="J389"/>
  <c r="H389" s="1"/>
  <c r="L389" s="1"/>
  <c r="F390"/>
  <c r="N390" l="1"/>
  <c r="J390" l="1"/>
  <c r="H390" s="1"/>
  <c r="L390" s="1"/>
  <c r="D391"/>
  <c r="F391"/>
  <c r="N391" l="1"/>
  <c r="D392" l="1"/>
  <c r="J391"/>
  <c r="H391" s="1"/>
  <c r="L391" s="1"/>
  <c r="F392"/>
  <c r="N392" l="1"/>
  <c r="J392" l="1"/>
  <c r="H392" s="1"/>
  <c r="L392" s="1"/>
  <c r="D393"/>
  <c r="F393"/>
  <c r="N393" l="1"/>
  <c r="D394" l="1"/>
  <c r="J393"/>
  <c r="H393" s="1"/>
  <c r="L393" s="1"/>
  <c r="F394"/>
  <c r="N394" l="1"/>
  <c r="J394" l="1"/>
  <c r="H394" s="1"/>
  <c r="L394" s="1"/>
  <c r="D395"/>
  <c r="F395"/>
  <c r="N395" l="1"/>
  <c r="D396" l="1"/>
  <c r="J395"/>
  <c r="H395" s="1"/>
  <c r="L395" s="1"/>
  <c r="F396"/>
  <c r="N396" l="1"/>
  <c r="J396" l="1"/>
  <c r="H396" s="1"/>
  <c r="L396" s="1"/>
  <c r="D397"/>
  <c r="F397"/>
  <c r="N397" l="1"/>
  <c r="D398" l="1"/>
  <c r="J397"/>
  <c r="H397" s="1"/>
  <c r="L397" s="1"/>
  <c r="F398"/>
  <c r="N398" l="1"/>
  <c r="J398" l="1"/>
  <c r="H398" s="1"/>
  <c r="L398" s="1"/>
  <c r="D399"/>
  <c r="F399"/>
  <c r="N399" l="1"/>
  <c r="D400" l="1"/>
  <c r="J399"/>
  <c r="H399" s="1"/>
  <c r="L399" s="1"/>
  <c r="F400"/>
  <c r="N400" l="1"/>
  <c r="J400" l="1"/>
  <c r="H400" s="1"/>
  <c r="L400" s="1"/>
  <c r="D401"/>
  <c r="F401"/>
  <c r="N401" l="1"/>
  <c r="D402" l="1"/>
  <c r="J401"/>
  <c r="H401" s="1"/>
  <c r="L401" s="1"/>
  <c r="F402"/>
  <c r="N402" l="1"/>
  <c r="J402" l="1"/>
  <c r="H402" s="1"/>
  <c r="L402" s="1"/>
  <c r="D403"/>
  <c r="F403"/>
  <c r="N403" l="1"/>
  <c r="D404" l="1"/>
  <c r="J403"/>
  <c r="H403" s="1"/>
  <c r="L403" s="1"/>
  <c r="F404"/>
  <c r="N404" l="1"/>
  <c r="J404" l="1"/>
  <c r="H404" s="1"/>
  <c r="L404" s="1"/>
  <c r="D405"/>
  <c r="F405"/>
  <c r="N405" l="1"/>
  <c r="D406" l="1"/>
  <c r="J405"/>
  <c r="H405" s="1"/>
  <c r="L405" s="1"/>
  <c r="F406"/>
  <c r="N406" l="1"/>
  <c r="J406" l="1"/>
  <c r="H406" s="1"/>
  <c r="L406" s="1"/>
  <c r="D407"/>
  <c r="F407"/>
  <c r="N407" l="1"/>
  <c r="D408" l="1"/>
  <c r="J407"/>
  <c r="H407" s="1"/>
  <c r="L407" s="1"/>
  <c r="F408"/>
  <c r="N408" l="1"/>
  <c r="J408" l="1"/>
  <c r="H408" s="1"/>
  <c r="L408" s="1"/>
  <c r="D409"/>
  <c r="F409"/>
  <c r="N409" l="1"/>
  <c r="D410" l="1"/>
  <c r="J409"/>
  <c r="H409" s="1"/>
  <c r="L409" s="1"/>
  <c r="F410"/>
  <c r="N410" l="1"/>
  <c r="J410" l="1"/>
  <c r="H410" s="1"/>
  <c r="L410" s="1"/>
  <c r="D411"/>
  <c r="F411"/>
  <c r="N411" l="1"/>
  <c r="D412" l="1"/>
  <c r="J411"/>
  <c r="H411" s="1"/>
  <c r="L411" s="1"/>
  <c r="F412"/>
  <c r="N412" l="1"/>
  <c r="J412" l="1"/>
  <c r="H412" s="1"/>
  <c r="L412" s="1"/>
  <c r="D413"/>
  <c r="F413"/>
  <c r="N413" l="1"/>
  <c r="D414" l="1"/>
  <c r="J413"/>
  <c r="H413" s="1"/>
  <c r="L413" s="1"/>
  <c r="F414"/>
  <c r="N414" l="1"/>
  <c r="D415" l="1"/>
  <c r="J414"/>
  <c r="H414" s="1"/>
  <c r="L414" s="1"/>
  <c r="F415"/>
  <c r="N415" l="1"/>
  <c r="J415" l="1"/>
  <c r="H415" s="1"/>
  <c r="L415" s="1"/>
  <c r="D416"/>
  <c r="F416"/>
  <c r="N416" l="1"/>
  <c r="D417" l="1"/>
  <c r="J416"/>
  <c r="H416" s="1"/>
  <c r="L416" s="1"/>
  <c r="F417"/>
  <c r="N417" l="1"/>
  <c r="J417" l="1"/>
  <c r="H417" s="1"/>
  <c r="L417" s="1"/>
  <c r="D418"/>
  <c r="F418"/>
  <c r="N418" l="1"/>
  <c r="D419" l="1"/>
  <c r="J418"/>
  <c r="H418" s="1"/>
  <c r="L418" s="1"/>
  <c r="F419"/>
  <c r="N419" l="1"/>
  <c r="J419" l="1"/>
  <c r="H419" s="1"/>
  <c r="L419" s="1"/>
  <c r="D420"/>
  <c r="F420"/>
  <c r="N420" l="1"/>
  <c r="D421" l="1"/>
  <c r="J420"/>
  <c r="H420" s="1"/>
  <c r="L420" s="1"/>
  <c r="F421"/>
  <c r="N421" l="1"/>
  <c r="J421" l="1"/>
  <c r="H421" s="1"/>
  <c r="L421" s="1"/>
  <c r="D422"/>
  <c r="F422"/>
  <c r="N422" l="1"/>
  <c r="D423" l="1"/>
  <c r="J422"/>
  <c r="H422" s="1"/>
  <c r="L422" s="1"/>
  <c r="F423"/>
  <c r="N423" l="1"/>
  <c r="J423" l="1"/>
  <c r="H423" s="1"/>
  <c r="L423" s="1"/>
  <c r="D424"/>
  <c r="F424"/>
  <c r="N424" l="1"/>
  <c r="D425" l="1"/>
  <c r="J424"/>
  <c r="H424" s="1"/>
  <c r="L424" s="1"/>
  <c r="F425"/>
  <c r="N425" l="1"/>
  <c r="J425" l="1"/>
  <c r="H425" s="1"/>
  <c r="L425" s="1"/>
  <c r="D426"/>
  <c r="F426"/>
  <c r="N426" l="1"/>
  <c r="D427" l="1"/>
  <c r="J426"/>
  <c r="H426" s="1"/>
  <c r="L426" s="1"/>
  <c r="F427"/>
  <c r="N427" l="1"/>
  <c r="J427" l="1"/>
  <c r="H427" s="1"/>
  <c r="L427" s="1"/>
  <c r="D428"/>
  <c r="F428"/>
  <c r="N428" l="1"/>
  <c r="D429" l="1"/>
  <c r="J428"/>
  <c r="H428" s="1"/>
  <c r="L428" s="1"/>
  <c r="F429"/>
  <c r="N429" l="1"/>
  <c r="J429" l="1"/>
  <c r="H429" s="1"/>
  <c r="L429" s="1"/>
  <c r="D430"/>
  <c r="F430"/>
  <c r="N430" l="1"/>
  <c r="D431" l="1"/>
  <c r="J430"/>
  <c r="H430" s="1"/>
  <c r="L430" s="1"/>
  <c r="F431"/>
  <c r="N431" l="1"/>
  <c r="J431" l="1"/>
  <c r="H431" s="1"/>
  <c r="L431" s="1"/>
  <c r="D432"/>
  <c r="F432"/>
  <c r="N432" l="1"/>
  <c r="D433" l="1"/>
  <c r="J432"/>
  <c r="H432" s="1"/>
  <c r="L432" s="1"/>
  <c r="F433"/>
  <c r="N433" l="1"/>
  <c r="J433" l="1"/>
  <c r="H433" s="1"/>
  <c r="L433" s="1"/>
  <c r="D434"/>
  <c r="F434"/>
  <c r="N434" l="1"/>
  <c r="D435" l="1"/>
  <c r="J434"/>
  <c r="H434" s="1"/>
  <c r="L434" s="1"/>
  <c r="F435"/>
  <c r="N435" l="1"/>
  <c r="J435" l="1"/>
  <c r="H435" s="1"/>
  <c r="L435" s="1"/>
  <c r="D436"/>
  <c r="F436"/>
  <c r="N436" l="1"/>
  <c r="D437" l="1"/>
  <c r="J436"/>
  <c r="H436" s="1"/>
  <c r="L436" s="1"/>
  <c r="F437"/>
  <c r="N437" l="1"/>
  <c r="J437" l="1"/>
  <c r="H437" s="1"/>
  <c r="L437" s="1"/>
  <c r="D438"/>
  <c r="F438"/>
  <c r="N438" l="1"/>
  <c r="D439" l="1"/>
  <c r="J438"/>
  <c r="H438" s="1"/>
  <c r="L438" s="1"/>
  <c r="F439"/>
  <c r="N439" l="1"/>
  <c r="J439" l="1"/>
  <c r="H439" s="1"/>
  <c r="L439" s="1"/>
  <c r="D440"/>
  <c r="F440"/>
  <c r="N440" l="1"/>
  <c r="D441" l="1"/>
  <c r="J440"/>
  <c r="H440" s="1"/>
  <c r="L440" s="1"/>
  <c r="F441"/>
  <c r="N441" l="1"/>
  <c r="J441" l="1"/>
  <c r="H441" s="1"/>
  <c r="L441" s="1"/>
  <c r="D442"/>
  <c r="F442"/>
  <c r="N442" l="1"/>
  <c r="D443" l="1"/>
  <c r="J442"/>
  <c r="H442" s="1"/>
  <c r="L442" s="1"/>
  <c r="F443"/>
  <c r="N443" l="1"/>
  <c r="J443" l="1"/>
  <c r="H443" s="1"/>
  <c r="L443" s="1"/>
  <c r="D444"/>
  <c r="F444"/>
  <c r="N444" l="1"/>
  <c r="D445" l="1"/>
  <c r="J444"/>
  <c r="H444" s="1"/>
  <c r="L444" s="1"/>
  <c r="F445"/>
  <c r="N445" l="1"/>
  <c r="J445" l="1"/>
  <c r="H445" s="1"/>
  <c r="L445" s="1"/>
  <c r="D446"/>
  <c r="F446"/>
  <c r="N446" l="1"/>
  <c r="D447" l="1"/>
  <c r="J446"/>
  <c r="H446" s="1"/>
  <c r="L446" s="1"/>
  <c r="F447"/>
  <c r="N447" l="1"/>
  <c r="J447" l="1"/>
  <c r="H447" s="1"/>
  <c r="L447" s="1"/>
  <c r="D448"/>
  <c r="F448"/>
  <c r="N448" l="1"/>
  <c r="D449" l="1"/>
  <c r="J448"/>
  <c r="H448" s="1"/>
  <c r="L448" s="1"/>
  <c r="F449"/>
  <c r="N449" l="1"/>
  <c r="J449" l="1"/>
  <c r="H449" s="1"/>
  <c r="L449" s="1"/>
  <c r="D450"/>
  <c r="F450"/>
  <c r="N450" l="1"/>
  <c r="D451" l="1"/>
  <c r="J450"/>
  <c r="H450" s="1"/>
  <c r="L450" s="1"/>
  <c r="F451"/>
  <c r="N451" l="1"/>
  <c r="J451" l="1"/>
  <c r="H451" s="1"/>
  <c r="L451" s="1"/>
  <c r="D452"/>
  <c r="F452"/>
  <c r="N452" l="1"/>
  <c r="D453" l="1"/>
  <c r="J452"/>
  <c r="H452" s="1"/>
  <c r="L452" s="1"/>
  <c r="F453"/>
  <c r="N453" l="1"/>
  <c r="J453" l="1"/>
  <c r="H453" s="1"/>
  <c r="L453" s="1"/>
  <c r="D454"/>
  <c r="F454"/>
  <c r="N454" l="1"/>
  <c r="D455" l="1"/>
  <c r="J454"/>
  <c r="H454" s="1"/>
  <c r="L454" s="1"/>
  <c r="F455"/>
  <c r="N455" l="1"/>
  <c r="J455" l="1"/>
  <c r="H455" s="1"/>
  <c r="L455" s="1"/>
  <c r="D456"/>
  <c r="F456"/>
  <c r="N456" l="1"/>
  <c r="D457" l="1"/>
  <c r="J456"/>
  <c r="H456" s="1"/>
  <c r="L456" s="1"/>
  <c r="F457"/>
  <c r="N457" l="1"/>
  <c r="J457" l="1"/>
  <c r="H457" s="1"/>
  <c r="L457" s="1"/>
  <c r="D458"/>
  <c r="F458"/>
  <c r="N458" l="1"/>
  <c r="D459" l="1"/>
  <c r="J458"/>
  <c r="H458" s="1"/>
  <c r="L458" s="1"/>
  <c r="F459"/>
  <c r="N459" l="1"/>
  <c r="J459" l="1"/>
  <c r="H459" s="1"/>
  <c r="L459" s="1"/>
  <c r="D460"/>
  <c r="F460"/>
  <c r="N460" l="1"/>
  <c r="D461" l="1"/>
  <c r="J460"/>
  <c r="H460" s="1"/>
  <c r="L460" s="1"/>
  <c r="F461"/>
  <c r="N461" l="1"/>
  <c r="J461" l="1"/>
  <c r="H461" s="1"/>
  <c r="L461" s="1"/>
  <c r="D462"/>
  <c r="F462"/>
  <c r="N462" l="1"/>
  <c r="D463" l="1"/>
  <c r="J462"/>
  <c r="H462" s="1"/>
  <c r="L462" s="1"/>
  <c r="F463"/>
  <c r="N463" l="1"/>
  <c r="J463" l="1"/>
  <c r="H463" s="1"/>
  <c r="L463" s="1"/>
  <c r="D464"/>
  <c r="F464"/>
  <c r="N464" l="1"/>
  <c r="D465" l="1"/>
  <c r="J464"/>
  <c r="H464" s="1"/>
  <c r="L464" s="1"/>
  <c r="F465"/>
  <c r="N465" l="1"/>
  <c r="J465" l="1"/>
  <c r="H465" s="1"/>
  <c r="L465" s="1"/>
  <c r="D466"/>
  <c r="F466"/>
  <c r="N466" l="1"/>
  <c r="D467" l="1"/>
  <c r="J466"/>
  <c r="H466" s="1"/>
  <c r="L466" s="1"/>
  <c r="F467"/>
  <c r="N467" l="1"/>
  <c r="J467" l="1"/>
  <c r="H467" s="1"/>
  <c r="L467" s="1"/>
  <c r="D468"/>
  <c r="F468"/>
  <c r="N468" l="1"/>
  <c r="D469" l="1"/>
  <c r="J468"/>
  <c r="H468" s="1"/>
  <c r="L468" s="1"/>
  <c r="F469"/>
  <c r="N469" l="1"/>
  <c r="J469" l="1"/>
  <c r="H469" s="1"/>
  <c r="L469" s="1"/>
  <c r="D470"/>
  <c r="F470"/>
  <c r="N470" l="1"/>
  <c r="D471" l="1"/>
  <c r="J470"/>
  <c r="H470" s="1"/>
  <c r="L470" s="1"/>
  <c r="F471"/>
  <c r="N471" l="1"/>
  <c r="J471" l="1"/>
  <c r="H471" s="1"/>
  <c r="L471" s="1"/>
  <c r="D472"/>
  <c r="F472"/>
  <c r="N472" l="1"/>
  <c r="D473" l="1"/>
  <c r="J472"/>
  <c r="H472" s="1"/>
  <c r="L472" s="1"/>
  <c r="F473"/>
  <c r="N473" l="1"/>
  <c r="J473" l="1"/>
  <c r="H473" s="1"/>
  <c r="L473" s="1"/>
  <c r="D474"/>
  <c r="F474"/>
  <c r="N474" l="1"/>
  <c r="D475" l="1"/>
  <c r="J474"/>
  <c r="H474" s="1"/>
  <c r="L474" s="1"/>
  <c r="F475"/>
  <c r="N475" l="1"/>
  <c r="J475" l="1"/>
  <c r="H475" s="1"/>
  <c r="L475" s="1"/>
  <c r="D476"/>
  <c r="F476"/>
  <c r="N476" l="1"/>
  <c r="D477" l="1"/>
  <c r="J476"/>
  <c r="H476" s="1"/>
  <c r="L476" s="1"/>
  <c r="F477"/>
  <c r="N477" l="1"/>
  <c r="J477" l="1"/>
  <c r="H477" s="1"/>
  <c r="L477" s="1"/>
  <c r="D478"/>
  <c r="F478"/>
  <c r="N478" l="1"/>
  <c r="D479" l="1"/>
  <c r="J478"/>
  <c r="H478" s="1"/>
  <c r="L478" s="1"/>
  <c r="F479"/>
  <c r="N479" l="1"/>
  <c r="J479" l="1"/>
  <c r="H479" s="1"/>
  <c r="L479" s="1"/>
  <c r="D480"/>
  <c r="F480"/>
  <c r="N480" l="1"/>
  <c r="D481" l="1"/>
  <c r="J480"/>
  <c r="H480" s="1"/>
  <c r="L480" s="1"/>
  <c r="F481"/>
  <c r="N481" l="1"/>
  <c r="J481" l="1"/>
  <c r="H481" s="1"/>
  <c r="L481" s="1"/>
  <c r="D482"/>
  <c r="F482"/>
  <c r="N482" l="1"/>
  <c r="D483" l="1"/>
  <c r="J482"/>
  <c r="H482" s="1"/>
  <c r="L482" s="1"/>
  <c r="F483"/>
  <c r="N483" l="1"/>
  <c r="J483" l="1"/>
  <c r="H483" s="1"/>
  <c r="L483" s="1"/>
  <c r="D484"/>
  <c r="F484"/>
  <c r="N484" l="1"/>
  <c r="D485" l="1"/>
  <c r="J484"/>
  <c r="H484" s="1"/>
  <c r="L484" s="1"/>
  <c r="F485"/>
  <c r="N485" l="1"/>
  <c r="J485" l="1"/>
  <c r="H485" s="1"/>
  <c r="L485" s="1"/>
  <c r="D486"/>
  <c r="F486"/>
  <c r="N486" l="1"/>
  <c r="D487" l="1"/>
  <c r="J486"/>
  <c r="H486" s="1"/>
  <c r="L486" s="1"/>
  <c r="F487"/>
  <c r="N487" l="1"/>
  <c r="J487" l="1"/>
  <c r="H487" s="1"/>
  <c r="L487" s="1"/>
  <c r="D488"/>
  <c r="F488"/>
  <c r="N488" l="1"/>
  <c r="D489" l="1"/>
  <c r="J488"/>
  <c r="H488" s="1"/>
  <c r="L488" s="1"/>
  <c r="F489"/>
  <c r="N489" l="1"/>
  <c r="J489" l="1"/>
  <c r="H489" s="1"/>
  <c r="L489" s="1"/>
  <c r="D490"/>
  <c r="F490"/>
  <c r="N490" l="1"/>
  <c r="D491" l="1"/>
  <c r="J490"/>
  <c r="H490" s="1"/>
  <c r="L490" s="1"/>
  <c r="F491"/>
  <c r="N491" l="1"/>
  <c r="J491" l="1"/>
  <c r="H491" s="1"/>
  <c r="L491" s="1"/>
  <c r="D492"/>
  <c r="F492"/>
  <c r="N492" l="1"/>
  <c r="D493" l="1"/>
  <c r="J492"/>
  <c r="H492" s="1"/>
  <c r="L492" s="1"/>
  <c r="F493"/>
  <c r="N493" l="1"/>
  <c r="J493" l="1"/>
  <c r="H493" s="1"/>
  <c r="L493" s="1"/>
  <c r="D494"/>
  <c r="F494"/>
  <c r="N494" l="1"/>
  <c r="D495" l="1"/>
  <c r="J494"/>
  <c r="H494" s="1"/>
  <c r="L494" s="1"/>
  <c r="F495"/>
  <c r="N495" l="1"/>
  <c r="J495" l="1"/>
  <c r="H495" s="1"/>
  <c r="L495" s="1"/>
  <c r="D496"/>
  <c r="F496"/>
  <c r="N496" l="1"/>
  <c r="D497" l="1"/>
  <c r="J496"/>
  <c r="H496" s="1"/>
  <c r="L496" s="1"/>
  <c r="F497"/>
  <c r="N497" l="1"/>
  <c r="J497" l="1"/>
  <c r="H497" s="1"/>
  <c r="L497" s="1"/>
  <c r="D498"/>
  <c r="F498"/>
  <c r="N498" l="1"/>
  <c r="D499" l="1"/>
  <c r="J498"/>
  <c r="H498" s="1"/>
  <c r="L498" s="1"/>
  <c r="F499"/>
  <c r="N499" l="1"/>
  <c r="J499" l="1"/>
  <c r="H499" s="1"/>
  <c r="L499" s="1"/>
  <c r="D500"/>
  <c r="F500"/>
  <c r="N500" l="1"/>
  <c r="D501" l="1"/>
  <c r="J500"/>
  <c r="H500" s="1"/>
  <c r="L500" s="1"/>
  <c r="F501"/>
  <c r="N501" l="1"/>
  <c r="J501" l="1"/>
  <c r="H501" s="1"/>
  <c r="L501" s="1"/>
  <c r="D502"/>
  <c r="F502"/>
  <c r="N502" l="1"/>
  <c r="D503" l="1"/>
  <c r="J502"/>
  <c r="H502" s="1"/>
  <c r="L502" s="1"/>
  <c r="F503"/>
  <c r="N503" l="1"/>
  <c r="J503" l="1"/>
  <c r="H503" s="1"/>
  <c r="L503" s="1"/>
  <c r="D504"/>
  <c r="F504"/>
  <c r="N504" l="1"/>
  <c r="D505" l="1"/>
  <c r="J504"/>
  <c r="H504" s="1"/>
  <c r="L504" s="1"/>
  <c r="F505"/>
  <c r="N505" l="1"/>
  <c r="J505" l="1"/>
  <c r="H505" s="1"/>
  <c r="L505" s="1"/>
  <c r="D506"/>
  <c r="F506"/>
  <c r="N506" l="1"/>
  <c r="D507" l="1"/>
  <c r="J506"/>
  <c r="H506" s="1"/>
  <c r="L506" s="1"/>
  <c r="F507"/>
  <c r="N507" l="1"/>
  <c r="J507" l="1"/>
  <c r="H507" s="1"/>
  <c r="L507" s="1"/>
  <c r="D508"/>
  <c r="F508"/>
  <c r="N508" l="1"/>
  <c r="D509" l="1"/>
  <c r="J508"/>
  <c r="H508" s="1"/>
  <c r="L508" s="1"/>
  <c r="F509"/>
  <c r="N509" l="1"/>
  <c r="J509" l="1"/>
  <c r="H509" s="1"/>
  <c r="L509" s="1"/>
  <c r="D510"/>
  <c r="F510"/>
  <c r="N510" l="1"/>
  <c r="D511" l="1"/>
  <c r="J510"/>
  <c r="H510" s="1"/>
  <c r="L510" s="1"/>
  <c r="F511"/>
  <c r="N511" l="1"/>
  <c r="J511" l="1"/>
  <c r="H511" s="1"/>
  <c r="L511" s="1"/>
  <c r="D512"/>
  <c r="F512"/>
  <c r="N512" l="1"/>
  <c r="D513" l="1"/>
  <c r="J512"/>
  <c r="H512" s="1"/>
  <c r="L512" s="1"/>
  <c r="F513"/>
  <c r="N513" l="1"/>
  <c r="J513" l="1"/>
  <c r="H513" s="1"/>
  <c r="L513" s="1"/>
  <c r="D514"/>
  <c r="F514"/>
  <c r="N514" l="1"/>
  <c r="D515" l="1"/>
  <c r="J514"/>
  <c r="H514" s="1"/>
  <c r="L514" s="1"/>
  <c r="F515"/>
  <c r="N515" l="1"/>
  <c r="J515" l="1"/>
  <c r="H515" s="1"/>
  <c r="L515" s="1"/>
  <c r="D516"/>
  <c r="F516"/>
  <c r="N516" l="1"/>
  <c r="D517" l="1"/>
  <c r="J516"/>
  <c r="H516" s="1"/>
  <c r="L516" s="1"/>
  <c r="F517"/>
  <c r="N517" l="1"/>
  <c r="J517" l="1"/>
  <c r="H517" s="1"/>
  <c r="L517" s="1"/>
  <c r="D518"/>
  <c r="F518"/>
  <c r="N518" l="1"/>
  <c r="D519" l="1"/>
  <c r="J518"/>
  <c r="H518" s="1"/>
  <c r="L518" s="1"/>
  <c r="F519"/>
  <c r="N519" l="1"/>
  <c r="J519" l="1"/>
  <c r="H519" s="1"/>
  <c r="L519" s="1"/>
  <c r="D520"/>
  <c r="F520"/>
  <c r="N520" l="1"/>
  <c r="D521" l="1"/>
  <c r="J520"/>
  <c r="H520" s="1"/>
  <c r="L520" s="1"/>
  <c r="F521"/>
  <c r="N521" l="1"/>
  <c r="J521" l="1"/>
  <c r="H521" s="1"/>
  <c r="L521" s="1"/>
  <c r="D522"/>
  <c r="F522"/>
  <c r="N522" l="1"/>
  <c r="D523" l="1"/>
  <c r="J522"/>
  <c r="H522" s="1"/>
  <c r="L522" s="1"/>
  <c r="F523"/>
  <c r="N523" l="1"/>
  <c r="J523" l="1"/>
  <c r="H523" s="1"/>
  <c r="L523" s="1"/>
  <c r="D524"/>
  <c r="F524"/>
  <c r="N524" l="1"/>
  <c r="D525" l="1"/>
  <c r="J524"/>
  <c r="H524" s="1"/>
  <c r="L524" s="1"/>
  <c r="F525"/>
  <c r="N525" l="1"/>
  <c r="J525" l="1"/>
  <c r="H525" s="1"/>
  <c r="L525" s="1"/>
  <c r="D526"/>
  <c r="F526"/>
  <c r="N526" l="1"/>
  <c r="D527" l="1"/>
  <c r="J526"/>
  <c r="H526" s="1"/>
  <c r="L526" s="1"/>
  <c r="F527"/>
  <c r="N527" l="1"/>
  <c r="J527" l="1"/>
  <c r="H527" s="1"/>
  <c r="L527" s="1"/>
  <c r="D528"/>
  <c r="F528"/>
  <c r="N528" l="1"/>
  <c r="D529" l="1"/>
  <c r="J528"/>
  <c r="H528" s="1"/>
  <c r="L528" s="1"/>
  <c r="F529"/>
  <c r="N529" l="1"/>
  <c r="J529" l="1"/>
  <c r="H529" s="1"/>
  <c r="L529" s="1"/>
  <c r="D530"/>
  <c r="F530"/>
  <c r="N530" l="1"/>
  <c r="D531" l="1"/>
  <c r="J530"/>
  <c r="H530" s="1"/>
  <c r="L530" s="1"/>
  <c r="F531"/>
  <c r="N531" l="1"/>
  <c r="J531" l="1"/>
  <c r="H531" s="1"/>
  <c r="L531" s="1"/>
  <c r="D532"/>
  <c r="F532"/>
  <c r="N532" l="1"/>
  <c r="D533" l="1"/>
  <c r="J532"/>
  <c r="H532" s="1"/>
  <c r="L532" s="1"/>
  <c r="F533"/>
  <c r="N533" l="1"/>
  <c r="J533" l="1"/>
  <c r="H533" s="1"/>
  <c r="L533" s="1"/>
  <c r="D534"/>
  <c r="F534"/>
  <c r="N534" l="1"/>
  <c r="D535" l="1"/>
  <c r="J534"/>
  <c r="H534" s="1"/>
  <c r="L534" s="1"/>
  <c r="F535"/>
  <c r="N535" l="1"/>
  <c r="J535" l="1"/>
  <c r="H535" s="1"/>
  <c r="L535" s="1"/>
  <c r="D536"/>
  <c r="F536"/>
  <c r="N536" l="1"/>
  <c r="D537" l="1"/>
  <c r="J536"/>
  <c r="H536" s="1"/>
  <c r="L536" s="1"/>
  <c r="F537"/>
  <c r="N537" l="1"/>
  <c r="J537" l="1"/>
  <c r="H537" s="1"/>
  <c r="L537" s="1"/>
  <c r="D538"/>
  <c r="F538"/>
  <c r="N538" l="1"/>
  <c r="D539" l="1"/>
  <c r="J538"/>
  <c r="H538" s="1"/>
  <c r="L538" s="1"/>
  <c r="F539"/>
  <c r="N539" l="1"/>
  <c r="J539" l="1"/>
  <c r="H539" s="1"/>
  <c r="L539" s="1"/>
  <c r="D540"/>
  <c r="F540"/>
  <c r="N540" l="1"/>
  <c r="D541" l="1"/>
  <c r="J540"/>
  <c r="H540" s="1"/>
  <c r="L540" s="1"/>
  <c r="F541"/>
  <c r="N541" l="1"/>
  <c r="J541" l="1"/>
  <c r="H541" s="1"/>
  <c r="L541" s="1"/>
  <c r="D542"/>
  <c r="F542"/>
  <c r="N542" l="1"/>
  <c r="D543" l="1"/>
  <c r="J542"/>
  <c r="H542" s="1"/>
  <c r="L542" s="1"/>
  <c r="F543"/>
  <c r="N543" l="1"/>
  <c r="J543" l="1"/>
  <c r="H543" s="1"/>
  <c r="L543" s="1"/>
  <c r="D544"/>
  <c r="F544"/>
  <c r="N544" l="1"/>
  <c r="D545" l="1"/>
  <c r="J544"/>
  <c r="H544" s="1"/>
  <c r="L544" s="1"/>
  <c r="F545"/>
  <c r="N545" l="1"/>
  <c r="J545" l="1"/>
  <c r="H545" s="1"/>
  <c r="L545" s="1"/>
  <c r="D546"/>
  <c r="F546"/>
  <c r="N546" l="1"/>
  <c r="D547" l="1"/>
  <c r="J546"/>
  <c r="H546" s="1"/>
  <c r="L546" s="1"/>
  <c r="F547"/>
  <c r="N547" l="1"/>
  <c r="J547" l="1"/>
  <c r="H547" s="1"/>
  <c r="L547" s="1"/>
  <c r="D548"/>
  <c r="F548"/>
  <c r="N548" l="1"/>
  <c r="D549" l="1"/>
  <c r="J548"/>
  <c r="H548" s="1"/>
  <c r="L548" s="1"/>
  <c r="F549"/>
  <c r="N549" l="1"/>
  <c r="J549" l="1"/>
  <c r="H549" s="1"/>
  <c r="L549" s="1"/>
  <c r="D550"/>
  <c r="F550"/>
  <c r="N550" l="1"/>
  <c r="D551" l="1"/>
  <c r="J550"/>
  <c r="H550" s="1"/>
  <c r="L550" s="1"/>
  <c r="F551"/>
  <c r="N551" l="1"/>
  <c r="J551" l="1"/>
  <c r="H551" s="1"/>
  <c r="L551" s="1"/>
  <c r="D552"/>
  <c r="F552"/>
  <c r="N552" l="1"/>
  <c r="D553" l="1"/>
  <c r="J552"/>
  <c r="H552" s="1"/>
  <c r="L552" s="1"/>
  <c r="F553"/>
  <c r="N553" l="1"/>
  <c r="J553" l="1"/>
  <c r="H553" s="1"/>
  <c r="L553" s="1"/>
  <c r="D554"/>
  <c r="F554"/>
  <c r="N554" l="1"/>
  <c r="D555" l="1"/>
  <c r="J554"/>
  <c r="H554" s="1"/>
  <c r="L554" s="1"/>
  <c r="F555"/>
  <c r="N555" l="1"/>
  <c r="J555" l="1"/>
  <c r="H555" s="1"/>
  <c r="L555" s="1"/>
  <c r="D556"/>
  <c r="F556"/>
  <c r="N556" l="1"/>
  <c r="D557" l="1"/>
  <c r="J556"/>
  <c r="H556" s="1"/>
  <c r="L556" s="1"/>
  <c r="F557"/>
  <c r="N557" l="1"/>
  <c r="J557" l="1"/>
  <c r="H557" s="1"/>
  <c r="L557" s="1"/>
  <c r="D558"/>
  <c r="F558"/>
  <c r="N558" l="1"/>
  <c r="D559" l="1"/>
  <c r="J558"/>
  <c r="H558" s="1"/>
  <c r="L558" s="1"/>
  <c r="F559"/>
  <c r="N559" l="1"/>
  <c r="J559" l="1"/>
  <c r="H559" s="1"/>
  <c r="L559" s="1"/>
  <c r="D560"/>
  <c r="F560"/>
  <c r="N560" l="1"/>
  <c r="D561" l="1"/>
  <c r="J560"/>
  <c r="H560" s="1"/>
  <c r="L560" s="1"/>
  <c r="F561"/>
  <c r="N561" l="1"/>
  <c r="J561" l="1"/>
  <c r="H561" s="1"/>
  <c r="L561" s="1"/>
  <c r="D562"/>
  <c r="F562"/>
  <c r="N562" l="1"/>
  <c r="D563" l="1"/>
  <c r="J562"/>
  <c r="H562" s="1"/>
  <c r="L562" s="1"/>
  <c r="F563"/>
  <c r="N563" l="1"/>
  <c r="J563" l="1"/>
  <c r="H563" s="1"/>
  <c r="L563" s="1"/>
  <c r="D564"/>
  <c r="F564"/>
  <c r="N564" l="1"/>
  <c r="D565" l="1"/>
  <c r="J564"/>
  <c r="H564" s="1"/>
  <c r="L564" s="1"/>
  <c r="F565"/>
  <c r="N565" l="1"/>
  <c r="J565" l="1"/>
  <c r="H565" s="1"/>
  <c r="L565" s="1"/>
  <c r="D566"/>
  <c r="F566"/>
  <c r="N566" l="1"/>
  <c r="D567" l="1"/>
  <c r="J566"/>
  <c r="H566" s="1"/>
  <c r="L566" s="1"/>
  <c r="F567"/>
  <c r="N567" l="1"/>
  <c r="J567" l="1"/>
  <c r="H567" s="1"/>
  <c r="L567" s="1"/>
  <c r="D568"/>
  <c r="F568"/>
  <c r="N568" l="1"/>
  <c r="D569" l="1"/>
  <c r="J568"/>
  <c r="H568" s="1"/>
  <c r="L568" s="1"/>
  <c r="F569"/>
  <c r="N569" l="1"/>
  <c r="J569" l="1"/>
  <c r="H569" s="1"/>
  <c r="L569" s="1"/>
  <c r="D570"/>
  <c r="F570"/>
  <c r="N570" l="1"/>
  <c r="D571" l="1"/>
  <c r="J570"/>
  <c r="H570" s="1"/>
  <c r="L570" s="1"/>
  <c r="F571"/>
  <c r="N571" l="1"/>
  <c r="J571" l="1"/>
  <c r="H571" s="1"/>
  <c r="L571" s="1"/>
  <c r="D572"/>
  <c r="F572"/>
  <c r="N572" l="1"/>
  <c r="D573" l="1"/>
  <c r="J572"/>
  <c r="H572" s="1"/>
  <c r="L572" s="1"/>
  <c r="F573"/>
  <c r="N573" l="1"/>
  <c r="J573" l="1"/>
  <c r="H573" s="1"/>
  <c r="L573" s="1"/>
  <c r="D574"/>
  <c r="F574"/>
  <c r="N574" l="1"/>
  <c r="D575" l="1"/>
  <c r="J574"/>
  <c r="H574" s="1"/>
  <c r="L574" s="1"/>
  <c r="F575"/>
  <c r="N575" l="1"/>
  <c r="J575" l="1"/>
  <c r="H575" s="1"/>
  <c r="L575" s="1"/>
  <c r="D576"/>
  <c r="F576"/>
  <c r="N576" l="1"/>
  <c r="D577" l="1"/>
  <c r="J576"/>
  <c r="H576" s="1"/>
  <c r="L576" s="1"/>
  <c r="F577"/>
  <c r="N577" l="1"/>
  <c r="J577" l="1"/>
  <c r="H577" s="1"/>
  <c r="L577" s="1"/>
  <c r="D578"/>
  <c r="F578"/>
  <c r="N578" l="1"/>
  <c r="D579" l="1"/>
  <c r="J578"/>
  <c r="H578" s="1"/>
  <c r="L578" s="1"/>
  <c r="F579"/>
  <c r="N579" l="1"/>
  <c r="J579" l="1"/>
  <c r="H579" s="1"/>
  <c r="L579" s="1"/>
  <c r="D580"/>
  <c r="F580"/>
  <c r="N580" l="1"/>
  <c r="D581" l="1"/>
  <c r="J580"/>
  <c r="H580" s="1"/>
  <c r="L580" s="1"/>
  <c r="F581"/>
  <c r="N581" l="1"/>
  <c r="J581" l="1"/>
  <c r="H581" s="1"/>
  <c r="L581" s="1"/>
  <c r="D582"/>
  <c r="F582"/>
  <c r="N582" l="1"/>
  <c r="D583" l="1"/>
  <c r="J582"/>
  <c r="H582" s="1"/>
  <c r="L582" s="1"/>
  <c r="F583"/>
  <c r="N583" l="1"/>
  <c r="J583" l="1"/>
  <c r="H583" s="1"/>
  <c r="L583" s="1"/>
  <c r="D584"/>
  <c r="F584"/>
  <c r="N584" l="1"/>
  <c r="D585" l="1"/>
  <c r="J584"/>
  <c r="H584" s="1"/>
  <c r="L584" s="1"/>
  <c r="F585"/>
  <c r="N585" l="1"/>
  <c r="J585" l="1"/>
  <c r="H585" s="1"/>
  <c r="L585" s="1"/>
  <c r="D586"/>
  <c r="F586"/>
  <c r="N586" l="1"/>
  <c r="D587" l="1"/>
  <c r="J586"/>
  <c r="H586" s="1"/>
  <c r="L586" s="1"/>
  <c r="F587"/>
  <c r="N587" l="1"/>
  <c r="J587" l="1"/>
  <c r="H587" s="1"/>
  <c r="L587" s="1"/>
  <c r="D588"/>
  <c r="F588"/>
  <c r="N588" l="1"/>
  <c r="D589" l="1"/>
  <c r="J588"/>
  <c r="H588" s="1"/>
  <c r="L588" s="1"/>
  <c r="F589"/>
  <c r="N589" l="1"/>
  <c r="J589" l="1"/>
  <c r="H589" s="1"/>
  <c r="L589" s="1"/>
  <c r="D590"/>
  <c r="F590"/>
  <c r="N590" l="1"/>
  <c r="D591" l="1"/>
  <c r="J590"/>
  <c r="H590" s="1"/>
  <c r="L590" s="1"/>
  <c r="F591"/>
  <c r="N591" l="1"/>
  <c r="J591" l="1"/>
  <c r="H591" s="1"/>
  <c r="L591" s="1"/>
  <c r="D592"/>
  <c r="F592"/>
  <c r="N592" l="1"/>
  <c r="D593" l="1"/>
  <c r="J592"/>
  <c r="H592" s="1"/>
  <c r="L592" s="1"/>
  <c r="F593"/>
  <c r="N593" l="1"/>
  <c r="J593" l="1"/>
  <c r="H593" s="1"/>
  <c r="L593" s="1"/>
  <c r="D594"/>
  <c r="F594"/>
  <c r="N594" l="1"/>
  <c r="D595" l="1"/>
  <c r="J594"/>
  <c r="H594" s="1"/>
  <c r="L594" s="1"/>
  <c r="F595"/>
  <c r="N595" l="1"/>
  <c r="J595" l="1"/>
  <c r="H595" s="1"/>
  <c r="L595" s="1"/>
  <c r="D596"/>
  <c r="F596"/>
  <c r="N596" l="1"/>
  <c r="D597" l="1"/>
  <c r="J596"/>
  <c r="H596" s="1"/>
  <c r="L596" s="1"/>
  <c r="F597"/>
  <c r="N597" l="1"/>
  <c r="J597" l="1"/>
  <c r="H597" s="1"/>
  <c r="L597" s="1"/>
  <c r="D598"/>
  <c r="F598"/>
  <c r="N598" l="1"/>
  <c r="D599" l="1"/>
  <c r="J598"/>
  <c r="H598" s="1"/>
  <c r="L598" s="1"/>
  <c r="F599"/>
  <c r="N599" l="1"/>
  <c r="J599" l="1"/>
  <c r="H599" s="1"/>
  <c r="L599" s="1"/>
  <c r="D600"/>
  <c r="F600"/>
  <c r="N600" l="1"/>
  <c r="D601" l="1"/>
  <c r="J600"/>
  <c r="H600" s="1"/>
  <c r="L600" s="1"/>
  <c r="F601"/>
  <c r="N601" l="1"/>
  <c r="J601" l="1"/>
  <c r="H601" s="1"/>
  <c r="L601" s="1"/>
  <c r="D602"/>
  <c r="F602"/>
  <c r="N602" l="1"/>
  <c r="D603" l="1"/>
  <c r="J602"/>
  <c r="H602" s="1"/>
  <c r="L602" s="1"/>
  <c r="F603"/>
  <c r="N603" l="1"/>
  <c r="J603" l="1"/>
  <c r="H603" s="1"/>
  <c r="L603" s="1"/>
  <c r="D604"/>
  <c r="F604"/>
  <c r="N604" l="1"/>
  <c r="D605" l="1"/>
  <c r="J604"/>
  <c r="H604" s="1"/>
  <c r="L604" s="1"/>
  <c r="F605"/>
  <c r="N605" l="1"/>
  <c r="J605" l="1"/>
  <c r="H605" s="1"/>
  <c r="L605" s="1"/>
  <c r="D606"/>
  <c r="F606"/>
  <c r="N606" l="1"/>
  <c r="D607" l="1"/>
  <c r="J606"/>
  <c r="H606" s="1"/>
  <c r="L606" s="1"/>
  <c r="F607"/>
  <c r="N607" l="1"/>
  <c r="J607" l="1"/>
  <c r="H607" s="1"/>
  <c r="L607" s="1"/>
  <c r="D608"/>
  <c r="F608"/>
  <c r="N608" l="1"/>
  <c r="D609" l="1"/>
  <c r="J608"/>
  <c r="H608" s="1"/>
  <c r="L608" s="1"/>
  <c r="F609"/>
  <c r="N609" l="1"/>
  <c r="J609" l="1"/>
  <c r="H609" s="1"/>
  <c r="L609" s="1"/>
  <c r="D610"/>
  <c r="F610"/>
  <c r="N610" l="1"/>
  <c r="D611" l="1"/>
  <c r="J610"/>
  <c r="H610" s="1"/>
  <c r="L610" s="1"/>
  <c r="F611"/>
  <c r="N611" l="1"/>
  <c r="J611" l="1"/>
  <c r="H611" s="1"/>
  <c r="L611" s="1"/>
  <c r="D612"/>
  <c r="F612"/>
  <c r="N612" l="1"/>
  <c r="D613" l="1"/>
  <c r="J612"/>
  <c r="H612" s="1"/>
  <c r="L612" s="1"/>
  <c r="F613"/>
  <c r="N613" l="1"/>
  <c r="J613" l="1"/>
  <c r="H613" s="1"/>
  <c r="L613" s="1"/>
  <c r="D614"/>
  <c r="F614"/>
  <c r="N614" l="1"/>
  <c r="J614" s="1"/>
  <c r="H614" s="1"/>
  <c r="L614" s="1"/>
</calcChain>
</file>

<file path=xl/sharedStrings.xml><?xml version="1.0" encoding="utf-8"?>
<sst xmlns="http://schemas.openxmlformats.org/spreadsheetml/2006/main" count="18" uniqueCount="17">
  <si>
    <t>September</t>
  </si>
  <si>
    <t xml:space="preserve">Loan Balance </t>
  </si>
  <si>
    <t xml:space="preserve">Principal Balance </t>
  </si>
  <si>
    <t xml:space="preserve">Interest Paid </t>
  </si>
  <si>
    <t xml:space="preserve">Principal Paid </t>
  </si>
  <si>
    <t xml:space="preserve">Year </t>
  </si>
  <si>
    <t xml:space="preserve">Month </t>
  </si>
  <si>
    <t xml:space="preserve">30 Years </t>
  </si>
  <si>
    <t xml:space="preserve">Term (Years) : </t>
  </si>
  <si>
    <t xml:space="preserve">5.375% </t>
  </si>
  <si>
    <t xml:space="preserve">Interest Rate (%) : </t>
  </si>
  <si>
    <t xml:space="preserve">Mortgage Amount : </t>
  </si>
  <si>
    <t xml:space="preserve">Amortization Table </t>
  </si>
  <si>
    <t>Starting Month:</t>
  </si>
  <si>
    <t>Starting Year:</t>
  </si>
  <si>
    <t>Payment</t>
  </si>
  <si>
    <t>Input Information: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</si>
</sst>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2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9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7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9" applyFont="1"/>
    <xf numFmtId="0" fontId="6" fillId="0" borderId="0" xfId="9" applyFont="1" applyBorder="1" applyAlignment="1">
      <alignment horizontal="left" vertical="center" wrapText="1"/>
    </xf>
    <xf numFmtId="0" fontId="8" fillId="0" borderId="0" xfId="9" applyFont="1" applyAlignment="1">
      <alignment horizontal="left" vertical="center" wrapText="1"/>
    </xf>
    <xf numFmtId="4" fontId="9" fillId="0" borderId="0" xfId="9" applyNumberFormat="1" applyFont="1" applyAlignment="1">
      <alignment horizontal="left" vertical="center"/>
    </xf>
    <xf numFmtId="3" fontId="9" fillId="0" borderId="0" xfId="9" applyNumberFormat="1" applyFont="1" applyAlignment="1">
      <alignment horizontal="center" vertical="center"/>
    </xf>
    <xf numFmtId="0" fontId="3" fillId="0" borderId="0" xfId="0" applyFont="1" applyAlignment="1"/>
    <xf numFmtId="0" fontId="9" fillId="0" borderId="0" xfId="9" applyFont="1" applyAlignment="1">
      <alignment vertical="center" wrapText="1"/>
    </xf>
    <xf numFmtId="0" fontId="5" fillId="0" borderId="0" xfId="9" applyFont="1" applyAlignment="1">
      <alignment vertical="center" wrapText="1"/>
    </xf>
    <xf numFmtId="0" fontId="4" fillId="0" borderId="0" xfId="0" applyFont="1" applyAlignment="1"/>
    <xf numFmtId="0" fontId="10" fillId="0" borderId="0" xfId="9" applyFont="1" applyAlignment="1">
      <alignment horizontal="left" vertical="center" wrapText="1"/>
    </xf>
    <xf numFmtId="10" fontId="9" fillId="0" borderId="0" xfId="9" applyNumberFormat="1" applyFont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10" fillId="0" borderId="0" xfId="9" applyFont="1" applyAlignment="1">
      <alignment vertical="center" wrapText="1"/>
    </xf>
    <xf numFmtId="0" fontId="4" fillId="3" borderId="0" xfId="9" applyFont="1" applyFill="1"/>
    <xf numFmtId="0" fontId="6" fillId="0" borderId="0" xfId="9" applyFont="1" applyAlignment="1">
      <alignment horizontal="left" vertical="top" wrapText="1"/>
    </xf>
    <xf numFmtId="0" fontId="4" fillId="2" borderId="0" xfId="9" applyFont="1" applyFill="1"/>
    <xf numFmtId="0" fontId="11" fillId="2" borderId="0" xfId="9" applyFont="1" applyFill="1" applyAlignment="1">
      <alignment horizontal="left" vertical="center" wrapText="1"/>
    </xf>
    <xf numFmtId="0" fontId="11" fillId="2" borderId="0" xfId="9" applyFont="1" applyFill="1" applyAlignment="1">
      <alignment horizontal="right" vertical="center" wrapText="1"/>
    </xf>
    <xf numFmtId="0" fontId="4" fillId="0" borderId="2" xfId="9" applyFont="1" applyBorder="1"/>
    <xf numFmtId="0" fontId="10" fillId="0" borderId="1" xfId="9" applyFont="1" applyBorder="1" applyAlignment="1">
      <alignment horizontal="left" vertical="center" wrapText="1"/>
    </xf>
    <xf numFmtId="0" fontId="10" fillId="0" borderId="1" xfId="9" applyNumberFormat="1" applyFont="1" applyBorder="1" applyAlignment="1">
      <alignment horizontal="left" vertical="center" wrapText="1"/>
    </xf>
    <xf numFmtId="39" fontId="10" fillId="0" borderId="1" xfId="1" applyNumberFormat="1" applyFont="1" applyBorder="1" applyAlignment="1">
      <alignment horizontal="left" vertical="center" wrapText="1" indent="2"/>
    </xf>
    <xf numFmtId="0" fontId="4" fillId="0" borderId="2" xfId="9" applyFont="1" applyBorder="1" applyAlignment="1">
      <alignment horizontal="center"/>
    </xf>
    <xf numFmtId="43" fontId="10" fillId="0" borderId="1" xfId="1" applyNumberFormat="1" applyFont="1" applyBorder="1" applyAlignment="1">
      <alignment horizontal="right" vertical="center" wrapText="1"/>
    </xf>
    <xf numFmtId="4" fontId="10" fillId="0" borderId="1" xfId="9" applyNumberFormat="1" applyFont="1" applyBorder="1" applyAlignment="1">
      <alignment horizontal="right" vertical="center" wrapText="1"/>
    </xf>
    <xf numFmtId="4" fontId="10" fillId="0" borderId="0" xfId="9" applyNumberFormat="1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/>
    <xf numFmtId="4" fontId="4" fillId="0" borderId="0" xfId="9" applyNumberFormat="1" applyFont="1"/>
    <xf numFmtId="0" fontId="10" fillId="0" borderId="0" xfId="9" applyNumberFormat="1" applyFont="1" applyBorder="1" applyAlignment="1">
      <alignment horizontal="right" vertical="center" wrapText="1"/>
    </xf>
    <xf numFmtId="0" fontId="9" fillId="0" borderId="0" xfId="9" applyFont="1" applyAlignment="1">
      <alignment horizontal="left" vertical="center" wrapText="1"/>
    </xf>
    <xf numFmtId="0" fontId="12" fillId="0" borderId="3" xfId="9" applyFont="1" applyBorder="1" applyAlignment="1">
      <alignment horizontal="left" vertical="center" wrapText="1"/>
    </xf>
    <xf numFmtId="0" fontId="7" fillId="0" borderId="0" xfId="9" applyFont="1" applyAlignment="1">
      <alignment horizontal="left" vertical="center" wrapText="1"/>
    </xf>
  </cellXfs>
  <cellStyles count="12">
    <cellStyle name="Comma" xfId="1" builtinId="3"/>
    <cellStyle name="Comma 2" xfId="2"/>
    <cellStyle name="Comma 2 2" xfId="10"/>
    <cellStyle name="Currency 2" xfId="3"/>
    <cellStyle name="Currency 2 2" xfId="11"/>
    <cellStyle name="Normal" xfId="0" builtinId="0"/>
    <cellStyle name="Normal 2" xfId="4"/>
    <cellStyle name="Normal 2 2" xfId="9"/>
    <cellStyle name="Normal 3" xfId="5"/>
    <cellStyle name="Normal 4" xfId="6"/>
    <cellStyle name="Normal 5" xfId="7"/>
    <cellStyle name="Percent 2" xfId="8"/>
  </cellStyles>
  <dxfs count="0"/>
  <tableStyles count="0" defaultTableStyle="TableStyleMedium9" defaultPivotStyle="PivotStyleLight16"/>
  <colors>
    <mruColors>
      <color rgb="FF245794"/>
      <color rgb="FF5B5433"/>
      <color rgb="FF655E39"/>
      <color rgb="FF69613B"/>
      <color rgb="FF776F45"/>
      <color rgb="FF887E4E"/>
      <color rgb="FF7A7146"/>
      <color rgb="FF867C4C"/>
      <color rgb="FFC2BB94"/>
      <color rgb="FFD3C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495520655216E-2"/>
          <c:y val="5.1400554097404488E-2"/>
          <c:w val="0.90003271627195958"/>
          <c:h val="0.79523549139690852"/>
        </c:manualLayout>
      </c:layout>
      <c:barChart>
        <c:barDir val="col"/>
        <c:grouping val="clustered"/>
        <c:ser>
          <c:idx val="0"/>
          <c:order val="0"/>
          <c:tx>
            <c:strRef>
              <c:f>'Park Place Amortization'!$L$10</c:f>
              <c:strCache>
                <c:ptCount val="1"/>
                <c:pt idx="0">
                  <c:v>Principal Balance </c:v>
                </c:pt>
              </c:strCache>
            </c:strRef>
          </c:tx>
          <c:cat>
            <c:numRef>
              <c:f>'Park Place Amortization'!$D$11:$D$614</c:f>
              <c:numCache>
                <c:formatCode>General</c:formatCode>
                <c:ptCount val="604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2014</c:v>
                </c:pt>
                <c:pt idx="13">
                  <c:v>2014</c:v>
                </c:pt>
                <c:pt idx="14">
                  <c:v>2014</c:v>
                </c:pt>
                <c:pt idx="15">
                  <c:v>2014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2018</c:v>
                </c:pt>
                <c:pt idx="53">
                  <c:v>2018</c:v>
                </c:pt>
                <c:pt idx="54">
                  <c:v>2018</c:v>
                </c:pt>
                <c:pt idx="55">
                  <c:v>2018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2018</c:v>
                </c:pt>
                <c:pt idx="61">
                  <c:v>2018</c:v>
                </c:pt>
                <c:pt idx="62">
                  <c:v>2018</c:v>
                </c:pt>
                <c:pt idx="63">
                  <c:v>2018</c:v>
                </c:pt>
                <c:pt idx="64">
                  <c:v>2019</c:v>
                </c:pt>
                <c:pt idx="65">
                  <c:v>2019</c:v>
                </c:pt>
                <c:pt idx="66">
                  <c:v>2019</c:v>
                </c:pt>
                <c:pt idx="67">
                  <c:v>2019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2020</c:v>
                </c:pt>
                <c:pt idx="87">
                  <c:v>2020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2022</c:v>
                </c:pt>
                <c:pt idx="101">
                  <c:v>2022</c:v>
                </c:pt>
                <c:pt idx="102">
                  <c:v>2022</c:v>
                </c:pt>
                <c:pt idx="103">
                  <c:v>2022</c:v>
                </c:pt>
                <c:pt idx="104">
                  <c:v>2022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2023</c:v>
                </c:pt>
                <c:pt idx="113">
                  <c:v>2023</c:v>
                </c:pt>
                <c:pt idx="114">
                  <c:v>2023</c:v>
                </c:pt>
                <c:pt idx="115">
                  <c:v>2023</c:v>
                </c:pt>
                <c:pt idx="116">
                  <c:v>2023</c:v>
                </c:pt>
                <c:pt idx="117">
                  <c:v>2023</c:v>
                </c:pt>
                <c:pt idx="118">
                  <c:v>2023</c:v>
                </c:pt>
                <c:pt idx="119">
                  <c:v>2023</c:v>
                </c:pt>
                <c:pt idx="120">
                  <c:v>2023</c:v>
                </c:pt>
                <c:pt idx="121">
                  <c:v>2023</c:v>
                </c:pt>
                <c:pt idx="122">
                  <c:v>2023</c:v>
                </c:pt>
                <c:pt idx="123">
                  <c:v>2023</c:v>
                </c:pt>
                <c:pt idx="124">
                  <c:v>2024</c:v>
                </c:pt>
                <c:pt idx="125">
                  <c:v>2024</c:v>
                </c:pt>
                <c:pt idx="126">
                  <c:v>2024</c:v>
                </c:pt>
                <c:pt idx="127">
                  <c:v>2024</c:v>
                </c:pt>
                <c:pt idx="128">
                  <c:v>2024</c:v>
                </c:pt>
                <c:pt idx="129">
                  <c:v>2024</c:v>
                </c:pt>
                <c:pt idx="130">
                  <c:v>2024</c:v>
                </c:pt>
                <c:pt idx="131">
                  <c:v>2024</c:v>
                </c:pt>
                <c:pt idx="132">
                  <c:v>2024</c:v>
                </c:pt>
                <c:pt idx="133">
                  <c:v>2024</c:v>
                </c:pt>
                <c:pt idx="134">
                  <c:v>2024</c:v>
                </c:pt>
                <c:pt idx="135">
                  <c:v>2024</c:v>
                </c:pt>
                <c:pt idx="136">
                  <c:v>2025</c:v>
                </c:pt>
                <c:pt idx="137">
                  <c:v>2025</c:v>
                </c:pt>
                <c:pt idx="138">
                  <c:v>2025</c:v>
                </c:pt>
                <c:pt idx="139">
                  <c:v>2025</c:v>
                </c:pt>
                <c:pt idx="140">
                  <c:v>2025</c:v>
                </c:pt>
                <c:pt idx="141">
                  <c:v>2025</c:v>
                </c:pt>
                <c:pt idx="142">
                  <c:v>2025</c:v>
                </c:pt>
                <c:pt idx="143">
                  <c:v>2025</c:v>
                </c:pt>
                <c:pt idx="144">
                  <c:v>2025</c:v>
                </c:pt>
                <c:pt idx="145">
                  <c:v>2025</c:v>
                </c:pt>
                <c:pt idx="146">
                  <c:v>2025</c:v>
                </c:pt>
                <c:pt idx="147">
                  <c:v>2025</c:v>
                </c:pt>
                <c:pt idx="148">
                  <c:v>2026</c:v>
                </c:pt>
                <c:pt idx="149">
                  <c:v>2026</c:v>
                </c:pt>
                <c:pt idx="150">
                  <c:v>2026</c:v>
                </c:pt>
                <c:pt idx="151">
                  <c:v>2026</c:v>
                </c:pt>
                <c:pt idx="152">
                  <c:v>2026</c:v>
                </c:pt>
                <c:pt idx="153">
                  <c:v>2026</c:v>
                </c:pt>
                <c:pt idx="154">
                  <c:v>2026</c:v>
                </c:pt>
                <c:pt idx="155">
                  <c:v>2026</c:v>
                </c:pt>
                <c:pt idx="156">
                  <c:v>2026</c:v>
                </c:pt>
                <c:pt idx="157">
                  <c:v>2026</c:v>
                </c:pt>
                <c:pt idx="158">
                  <c:v>2026</c:v>
                </c:pt>
                <c:pt idx="159">
                  <c:v>2026</c:v>
                </c:pt>
                <c:pt idx="160">
                  <c:v>2027</c:v>
                </c:pt>
                <c:pt idx="161">
                  <c:v>2027</c:v>
                </c:pt>
                <c:pt idx="162">
                  <c:v>2027</c:v>
                </c:pt>
                <c:pt idx="163">
                  <c:v>2027</c:v>
                </c:pt>
                <c:pt idx="164">
                  <c:v>2027</c:v>
                </c:pt>
                <c:pt idx="165">
                  <c:v>2027</c:v>
                </c:pt>
                <c:pt idx="166">
                  <c:v>2027</c:v>
                </c:pt>
                <c:pt idx="167">
                  <c:v>2027</c:v>
                </c:pt>
                <c:pt idx="168">
                  <c:v>2027</c:v>
                </c:pt>
                <c:pt idx="169">
                  <c:v>2027</c:v>
                </c:pt>
                <c:pt idx="170">
                  <c:v>2027</c:v>
                </c:pt>
                <c:pt idx="171">
                  <c:v>2027</c:v>
                </c:pt>
                <c:pt idx="172">
                  <c:v>2028</c:v>
                </c:pt>
                <c:pt idx="173">
                  <c:v>2028</c:v>
                </c:pt>
                <c:pt idx="174">
                  <c:v>2028</c:v>
                </c:pt>
                <c:pt idx="175">
                  <c:v>2028</c:v>
                </c:pt>
                <c:pt idx="176">
                  <c:v>2028</c:v>
                </c:pt>
                <c:pt idx="177">
                  <c:v>2028</c:v>
                </c:pt>
                <c:pt idx="178">
                  <c:v>2028</c:v>
                </c:pt>
                <c:pt idx="179">
                  <c:v>2028</c:v>
                </c:pt>
                <c:pt idx="180">
                  <c:v>2028</c:v>
                </c:pt>
                <c:pt idx="181">
                  <c:v>2028</c:v>
                </c:pt>
                <c:pt idx="182">
                  <c:v>2028</c:v>
                </c:pt>
                <c:pt idx="183">
                  <c:v>2028</c:v>
                </c:pt>
                <c:pt idx="184">
                  <c:v>2029</c:v>
                </c:pt>
                <c:pt idx="185">
                  <c:v>2029</c:v>
                </c:pt>
                <c:pt idx="186">
                  <c:v>2029</c:v>
                </c:pt>
                <c:pt idx="187">
                  <c:v>2029</c:v>
                </c:pt>
                <c:pt idx="188">
                  <c:v>2029</c:v>
                </c:pt>
                <c:pt idx="189">
                  <c:v>2029</c:v>
                </c:pt>
                <c:pt idx="190">
                  <c:v>2029</c:v>
                </c:pt>
                <c:pt idx="191">
                  <c:v>2029</c:v>
                </c:pt>
                <c:pt idx="192">
                  <c:v>2029</c:v>
                </c:pt>
                <c:pt idx="193">
                  <c:v>2029</c:v>
                </c:pt>
                <c:pt idx="194">
                  <c:v>2029</c:v>
                </c:pt>
                <c:pt idx="195">
                  <c:v>2029</c:v>
                </c:pt>
                <c:pt idx="196">
                  <c:v>2030</c:v>
                </c:pt>
                <c:pt idx="197">
                  <c:v>2030</c:v>
                </c:pt>
                <c:pt idx="198">
                  <c:v>2030</c:v>
                </c:pt>
                <c:pt idx="199">
                  <c:v>2030</c:v>
                </c:pt>
                <c:pt idx="200">
                  <c:v>2030</c:v>
                </c:pt>
                <c:pt idx="201">
                  <c:v>2030</c:v>
                </c:pt>
                <c:pt idx="202">
                  <c:v>2030</c:v>
                </c:pt>
                <c:pt idx="203">
                  <c:v>2030</c:v>
                </c:pt>
                <c:pt idx="204">
                  <c:v>2030</c:v>
                </c:pt>
                <c:pt idx="205">
                  <c:v>2030</c:v>
                </c:pt>
                <c:pt idx="206">
                  <c:v>2030</c:v>
                </c:pt>
                <c:pt idx="207">
                  <c:v>2030</c:v>
                </c:pt>
                <c:pt idx="208">
                  <c:v>2031</c:v>
                </c:pt>
                <c:pt idx="209">
                  <c:v>2031</c:v>
                </c:pt>
                <c:pt idx="210">
                  <c:v>2031</c:v>
                </c:pt>
                <c:pt idx="211">
                  <c:v>2031</c:v>
                </c:pt>
                <c:pt idx="212">
                  <c:v>2031</c:v>
                </c:pt>
                <c:pt idx="213">
                  <c:v>2031</c:v>
                </c:pt>
                <c:pt idx="214">
                  <c:v>2031</c:v>
                </c:pt>
                <c:pt idx="215">
                  <c:v>2031</c:v>
                </c:pt>
                <c:pt idx="216">
                  <c:v>2031</c:v>
                </c:pt>
                <c:pt idx="217">
                  <c:v>2031</c:v>
                </c:pt>
                <c:pt idx="218">
                  <c:v>2031</c:v>
                </c:pt>
                <c:pt idx="219">
                  <c:v>2031</c:v>
                </c:pt>
                <c:pt idx="220">
                  <c:v>2032</c:v>
                </c:pt>
                <c:pt idx="221">
                  <c:v>2032</c:v>
                </c:pt>
                <c:pt idx="222">
                  <c:v>2032</c:v>
                </c:pt>
                <c:pt idx="223">
                  <c:v>2032</c:v>
                </c:pt>
                <c:pt idx="224">
                  <c:v>2032</c:v>
                </c:pt>
                <c:pt idx="225">
                  <c:v>2032</c:v>
                </c:pt>
                <c:pt idx="226">
                  <c:v>2032</c:v>
                </c:pt>
                <c:pt idx="227">
                  <c:v>2032</c:v>
                </c:pt>
                <c:pt idx="228">
                  <c:v>2032</c:v>
                </c:pt>
                <c:pt idx="229">
                  <c:v>2032</c:v>
                </c:pt>
                <c:pt idx="230">
                  <c:v>2032</c:v>
                </c:pt>
                <c:pt idx="231">
                  <c:v>2032</c:v>
                </c:pt>
                <c:pt idx="232">
                  <c:v>2033</c:v>
                </c:pt>
                <c:pt idx="233">
                  <c:v>2033</c:v>
                </c:pt>
                <c:pt idx="234">
                  <c:v>2033</c:v>
                </c:pt>
                <c:pt idx="235">
                  <c:v>2033</c:v>
                </c:pt>
                <c:pt idx="236">
                  <c:v>2033</c:v>
                </c:pt>
                <c:pt idx="237">
                  <c:v>2033</c:v>
                </c:pt>
                <c:pt idx="238">
                  <c:v>2033</c:v>
                </c:pt>
                <c:pt idx="239">
                  <c:v>2033</c:v>
                </c:pt>
                <c:pt idx="240">
                  <c:v>2033</c:v>
                </c:pt>
                <c:pt idx="241">
                  <c:v>2033</c:v>
                </c:pt>
                <c:pt idx="242">
                  <c:v>2033</c:v>
                </c:pt>
                <c:pt idx="243">
                  <c:v>2033</c:v>
                </c:pt>
                <c:pt idx="244">
                  <c:v>2034</c:v>
                </c:pt>
                <c:pt idx="245">
                  <c:v>2034</c:v>
                </c:pt>
                <c:pt idx="246">
                  <c:v>2034</c:v>
                </c:pt>
                <c:pt idx="247">
                  <c:v>2034</c:v>
                </c:pt>
                <c:pt idx="248">
                  <c:v>2034</c:v>
                </c:pt>
                <c:pt idx="249">
                  <c:v>2034</c:v>
                </c:pt>
                <c:pt idx="250">
                  <c:v>2034</c:v>
                </c:pt>
                <c:pt idx="251">
                  <c:v>2034</c:v>
                </c:pt>
                <c:pt idx="252">
                  <c:v>2034</c:v>
                </c:pt>
                <c:pt idx="253">
                  <c:v>2034</c:v>
                </c:pt>
                <c:pt idx="254">
                  <c:v>2034</c:v>
                </c:pt>
                <c:pt idx="255">
                  <c:v>2034</c:v>
                </c:pt>
                <c:pt idx="256">
                  <c:v>2035</c:v>
                </c:pt>
                <c:pt idx="257">
                  <c:v>2035</c:v>
                </c:pt>
                <c:pt idx="258">
                  <c:v>2035</c:v>
                </c:pt>
                <c:pt idx="259">
                  <c:v>2035</c:v>
                </c:pt>
                <c:pt idx="260">
                  <c:v>2035</c:v>
                </c:pt>
                <c:pt idx="261">
                  <c:v>2035</c:v>
                </c:pt>
                <c:pt idx="262">
                  <c:v>2035</c:v>
                </c:pt>
                <c:pt idx="263">
                  <c:v>2035</c:v>
                </c:pt>
                <c:pt idx="264">
                  <c:v>2035</c:v>
                </c:pt>
                <c:pt idx="265">
                  <c:v>2035</c:v>
                </c:pt>
                <c:pt idx="266">
                  <c:v>2035</c:v>
                </c:pt>
                <c:pt idx="267">
                  <c:v>2035</c:v>
                </c:pt>
                <c:pt idx="268">
                  <c:v>2036</c:v>
                </c:pt>
                <c:pt idx="269">
                  <c:v>2036</c:v>
                </c:pt>
                <c:pt idx="270">
                  <c:v>2036</c:v>
                </c:pt>
                <c:pt idx="271">
                  <c:v>2036</c:v>
                </c:pt>
                <c:pt idx="272">
                  <c:v>2036</c:v>
                </c:pt>
                <c:pt idx="273">
                  <c:v>2036</c:v>
                </c:pt>
                <c:pt idx="274">
                  <c:v>2036</c:v>
                </c:pt>
                <c:pt idx="275">
                  <c:v>2036</c:v>
                </c:pt>
                <c:pt idx="276">
                  <c:v>2036</c:v>
                </c:pt>
                <c:pt idx="277">
                  <c:v>2036</c:v>
                </c:pt>
                <c:pt idx="278">
                  <c:v>2036</c:v>
                </c:pt>
                <c:pt idx="279">
                  <c:v>2036</c:v>
                </c:pt>
                <c:pt idx="280">
                  <c:v>2037</c:v>
                </c:pt>
                <c:pt idx="281">
                  <c:v>2037</c:v>
                </c:pt>
                <c:pt idx="282">
                  <c:v>2037</c:v>
                </c:pt>
                <c:pt idx="283">
                  <c:v>2037</c:v>
                </c:pt>
                <c:pt idx="284">
                  <c:v>2037</c:v>
                </c:pt>
                <c:pt idx="285">
                  <c:v>2037</c:v>
                </c:pt>
                <c:pt idx="286">
                  <c:v>2037</c:v>
                </c:pt>
                <c:pt idx="287">
                  <c:v>2037</c:v>
                </c:pt>
                <c:pt idx="288">
                  <c:v>2037</c:v>
                </c:pt>
                <c:pt idx="289">
                  <c:v>2037</c:v>
                </c:pt>
                <c:pt idx="290">
                  <c:v>2037</c:v>
                </c:pt>
                <c:pt idx="291">
                  <c:v>2037</c:v>
                </c:pt>
                <c:pt idx="292">
                  <c:v>2038</c:v>
                </c:pt>
                <c:pt idx="293">
                  <c:v>2038</c:v>
                </c:pt>
                <c:pt idx="294">
                  <c:v>2038</c:v>
                </c:pt>
                <c:pt idx="295">
                  <c:v>2038</c:v>
                </c:pt>
                <c:pt idx="296">
                  <c:v>2038</c:v>
                </c:pt>
                <c:pt idx="297">
                  <c:v>2038</c:v>
                </c:pt>
                <c:pt idx="298">
                  <c:v>2038</c:v>
                </c:pt>
                <c:pt idx="299">
                  <c:v>2038</c:v>
                </c:pt>
                <c:pt idx="300">
                  <c:v>2038</c:v>
                </c:pt>
                <c:pt idx="301">
                  <c:v>2038</c:v>
                </c:pt>
                <c:pt idx="302">
                  <c:v>2038</c:v>
                </c:pt>
                <c:pt idx="303">
                  <c:v>2038</c:v>
                </c:pt>
                <c:pt idx="304">
                  <c:v>2039</c:v>
                </c:pt>
                <c:pt idx="305">
                  <c:v>2039</c:v>
                </c:pt>
                <c:pt idx="306">
                  <c:v>2039</c:v>
                </c:pt>
                <c:pt idx="307">
                  <c:v>2039</c:v>
                </c:pt>
                <c:pt idx="308">
                  <c:v>2039</c:v>
                </c:pt>
                <c:pt idx="309">
                  <c:v>2039</c:v>
                </c:pt>
                <c:pt idx="310">
                  <c:v>2039</c:v>
                </c:pt>
                <c:pt idx="311">
                  <c:v>2039</c:v>
                </c:pt>
                <c:pt idx="312">
                  <c:v>2039</c:v>
                </c:pt>
                <c:pt idx="313">
                  <c:v>2039</c:v>
                </c:pt>
                <c:pt idx="314">
                  <c:v>2039</c:v>
                </c:pt>
                <c:pt idx="315">
                  <c:v>2039</c:v>
                </c:pt>
                <c:pt idx="316">
                  <c:v>2040</c:v>
                </c:pt>
                <c:pt idx="317">
                  <c:v>2040</c:v>
                </c:pt>
                <c:pt idx="318">
                  <c:v>2040</c:v>
                </c:pt>
                <c:pt idx="319">
                  <c:v>2040</c:v>
                </c:pt>
                <c:pt idx="320">
                  <c:v>2040</c:v>
                </c:pt>
                <c:pt idx="321">
                  <c:v>2040</c:v>
                </c:pt>
                <c:pt idx="322">
                  <c:v>2040</c:v>
                </c:pt>
                <c:pt idx="323">
                  <c:v>2040</c:v>
                </c:pt>
                <c:pt idx="324">
                  <c:v>2040</c:v>
                </c:pt>
                <c:pt idx="325">
                  <c:v>2040</c:v>
                </c:pt>
                <c:pt idx="326">
                  <c:v>2040</c:v>
                </c:pt>
                <c:pt idx="327">
                  <c:v>2040</c:v>
                </c:pt>
                <c:pt idx="328">
                  <c:v>2041</c:v>
                </c:pt>
                <c:pt idx="329">
                  <c:v>2041</c:v>
                </c:pt>
                <c:pt idx="330">
                  <c:v>2041</c:v>
                </c:pt>
                <c:pt idx="331">
                  <c:v>2041</c:v>
                </c:pt>
                <c:pt idx="332">
                  <c:v>2041</c:v>
                </c:pt>
                <c:pt idx="333">
                  <c:v>2041</c:v>
                </c:pt>
                <c:pt idx="334">
                  <c:v>2041</c:v>
                </c:pt>
                <c:pt idx="335">
                  <c:v>2041</c:v>
                </c:pt>
                <c:pt idx="336">
                  <c:v>2041</c:v>
                </c:pt>
                <c:pt idx="337">
                  <c:v>2041</c:v>
                </c:pt>
                <c:pt idx="338">
                  <c:v>2041</c:v>
                </c:pt>
                <c:pt idx="339">
                  <c:v>2041</c:v>
                </c:pt>
                <c:pt idx="340">
                  <c:v>2042</c:v>
                </c:pt>
                <c:pt idx="341">
                  <c:v>2042</c:v>
                </c:pt>
                <c:pt idx="342">
                  <c:v>2042</c:v>
                </c:pt>
                <c:pt idx="343">
                  <c:v>2042</c:v>
                </c:pt>
                <c:pt idx="344">
                  <c:v>2042</c:v>
                </c:pt>
                <c:pt idx="345">
                  <c:v>2042</c:v>
                </c:pt>
                <c:pt idx="346">
                  <c:v>2042</c:v>
                </c:pt>
                <c:pt idx="347">
                  <c:v>2042</c:v>
                </c:pt>
                <c:pt idx="348">
                  <c:v>2042</c:v>
                </c:pt>
                <c:pt idx="349">
                  <c:v>2042</c:v>
                </c:pt>
                <c:pt idx="350">
                  <c:v>2042</c:v>
                </c:pt>
                <c:pt idx="351">
                  <c:v>2042</c:v>
                </c:pt>
                <c:pt idx="352">
                  <c:v>2043</c:v>
                </c:pt>
                <c:pt idx="353">
                  <c:v>2043</c:v>
                </c:pt>
                <c:pt idx="354">
                  <c:v>2043</c:v>
                </c:pt>
                <c:pt idx="355">
                  <c:v>2043</c:v>
                </c:pt>
                <c:pt idx="356">
                  <c:v>2043</c:v>
                </c:pt>
                <c:pt idx="357">
                  <c:v>2043</c:v>
                </c:pt>
                <c:pt idx="358">
                  <c:v>2043</c:v>
                </c:pt>
                <c:pt idx="359">
                  <c:v>2043</c:v>
                </c:pt>
                <c:pt idx="360">
                  <c:v>2043</c:v>
                </c:pt>
                <c:pt idx="361">
                  <c:v>2043</c:v>
                </c:pt>
                <c:pt idx="362">
                  <c:v>2043</c:v>
                </c:pt>
                <c:pt idx="363">
                  <c:v>2043</c:v>
                </c:pt>
                <c:pt idx="364">
                  <c:v>2044</c:v>
                </c:pt>
                <c:pt idx="365">
                  <c:v>2044</c:v>
                </c:pt>
                <c:pt idx="366">
                  <c:v>2044</c:v>
                </c:pt>
                <c:pt idx="367">
                  <c:v>2044</c:v>
                </c:pt>
                <c:pt idx="368">
                  <c:v>2044</c:v>
                </c:pt>
                <c:pt idx="369">
                  <c:v>2044</c:v>
                </c:pt>
                <c:pt idx="370">
                  <c:v>2044</c:v>
                </c:pt>
                <c:pt idx="371">
                  <c:v>2044</c:v>
                </c:pt>
                <c:pt idx="372">
                  <c:v>2044</c:v>
                </c:pt>
                <c:pt idx="373">
                  <c:v>2044</c:v>
                </c:pt>
                <c:pt idx="374">
                  <c:v>2044</c:v>
                </c:pt>
                <c:pt idx="375">
                  <c:v>2044</c:v>
                </c:pt>
                <c:pt idx="376">
                  <c:v>2045</c:v>
                </c:pt>
                <c:pt idx="377">
                  <c:v>2045</c:v>
                </c:pt>
                <c:pt idx="378">
                  <c:v>2045</c:v>
                </c:pt>
                <c:pt idx="379">
                  <c:v>2045</c:v>
                </c:pt>
                <c:pt idx="380">
                  <c:v>2045</c:v>
                </c:pt>
                <c:pt idx="381">
                  <c:v>2045</c:v>
                </c:pt>
                <c:pt idx="382">
                  <c:v>2045</c:v>
                </c:pt>
                <c:pt idx="383">
                  <c:v>2045</c:v>
                </c:pt>
                <c:pt idx="384">
                  <c:v>2045</c:v>
                </c:pt>
                <c:pt idx="385">
                  <c:v>2045</c:v>
                </c:pt>
                <c:pt idx="386">
                  <c:v>2045</c:v>
                </c:pt>
                <c:pt idx="387">
                  <c:v>2045</c:v>
                </c:pt>
                <c:pt idx="388">
                  <c:v>2046</c:v>
                </c:pt>
                <c:pt idx="389">
                  <c:v>2046</c:v>
                </c:pt>
                <c:pt idx="390">
                  <c:v>2046</c:v>
                </c:pt>
                <c:pt idx="391">
                  <c:v>2046</c:v>
                </c:pt>
                <c:pt idx="392">
                  <c:v>2046</c:v>
                </c:pt>
                <c:pt idx="393">
                  <c:v>2046</c:v>
                </c:pt>
                <c:pt idx="394">
                  <c:v>2046</c:v>
                </c:pt>
                <c:pt idx="395">
                  <c:v>2046</c:v>
                </c:pt>
                <c:pt idx="396">
                  <c:v>2046</c:v>
                </c:pt>
                <c:pt idx="397">
                  <c:v>2046</c:v>
                </c:pt>
                <c:pt idx="398">
                  <c:v>2046</c:v>
                </c:pt>
                <c:pt idx="399">
                  <c:v>2046</c:v>
                </c:pt>
                <c:pt idx="400">
                  <c:v>2047</c:v>
                </c:pt>
                <c:pt idx="401">
                  <c:v>2047</c:v>
                </c:pt>
                <c:pt idx="402">
                  <c:v>2047</c:v>
                </c:pt>
                <c:pt idx="403">
                  <c:v>2047</c:v>
                </c:pt>
                <c:pt idx="404">
                  <c:v>2047</c:v>
                </c:pt>
                <c:pt idx="405">
                  <c:v>2047</c:v>
                </c:pt>
                <c:pt idx="406">
                  <c:v>2047</c:v>
                </c:pt>
                <c:pt idx="407">
                  <c:v>2047</c:v>
                </c:pt>
                <c:pt idx="408">
                  <c:v>2047</c:v>
                </c:pt>
                <c:pt idx="409">
                  <c:v>2047</c:v>
                </c:pt>
                <c:pt idx="410">
                  <c:v>2047</c:v>
                </c:pt>
                <c:pt idx="411">
                  <c:v>2047</c:v>
                </c:pt>
                <c:pt idx="412">
                  <c:v>2048</c:v>
                </c:pt>
                <c:pt idx="413">
                  <c:v>2048</c:v>
                </c:pt>
                <c:pt idx="414">
                  <c:v>2048</c:v>
                </c:pt>
                <c:pt idx="415">
                  <c:v>2048</c:v>
                </c:pt>
                <c:pt idx="416">
                  <c:v>2048</c:v>
                </c:pt>
                <c:pt idx="417">
                  <c:v>2048</c:v>
                </c:pt>
                <c:pt idx="418">
                  <c:v>2048</c:v>
                </c:pt>
                <c:pt idx="419">
                  <c:v>2048</c:v>
                </c:pt>
                <c:pt idx="420">
                  <c:v>2048</c:v>
                </c:pt>
                <c:pt idx="421">
                  <c:v>2048</c:v>
                </c:pt>
                <c:pt idx="422">
                  <c:v>2048</c:v>
                </c:pt>
                <c:pt idx="423">
                  <c:v>2048</c:v>
                </c:pt>
                <c:pt idx="424">
                  <c:v>2049</c:v>
                </c:pt>
                <c:pt idx="425">
                  <c:v>2049</c:v>
                </c:pt>
                <c:pt idx="426">
                  <c:v>2049</c:v>
                </c:pt>
                <c:pt idx="427">
                  <c:v>2049</c:v>
                </c:pt>
                <c:pt idx="428">
                  <c:v>2049</c:v>
                </c:pt>
                <c:pt idx="429">
                  <c:v>2049</c:v>
                </c:pt>
                <c:pt idx="430">
                  <c:v>2049</c:v>
                </c:pt>
                <c:pt idx="431">
                  <c:v>2049</c:v>
                </c:pt>
                <c:pt idx="432">
                  <c:v>2049</c:v>
                </c:pt>
                <c:pt idx="433">
                  <c:v>2049</c:v>
                </c:pt>
                <c:pt idx="434">
                  <c:v>2049</c:v>
                </c:pt>
                <c:pt idx="435">
                  <c:v>2049</c:v>
                </c:pt>
                <c:pt idx="436">
                  <c:v>2050</c:v>
                </c:pt>
                <c:pt idx="437">
                  <c:v>2050</c:v>
                </c:pt>
                <c:pt idx="438">
                  <c:v>2050</c:v>
                </c:pt>
                <c:pt idx="439">
                  <c:v>2050</c:v>
                </c:pt>
                <c:pt idx="440">
                  <c:v>2050</c:v>
                </c:pt>
                <c:pt idx="441">
                  <c:v>2050</c:v>
                </c:pt>
                <c:pt idx="442">
                  <c:v>2050</c:v>
                </c:pt>
                <c:pt idx="443">
                  <c:v>2050</c:v>
                </c:pt>
                <c:pt idx="444">
                  <c:v>2050</c:v>
                </c:pt>
                <c:pt idx="445">
                  <c:v>2050</c:v>
                </c:pt>
                <c:pt idx="446">
                  <c:v>2050</c:v>
                </c:pt>
                <c:pt idx="447">
                  <c:v>2050</c:v>
                </c:pt>
                <c:pt idx="448">
                  <c:v>2051</c:v>
                </c:pt>
                <c:pt idx="449">
                  <c:v>2051</c:v>
                </c:pt>
                <c:pt idx="450">
                  <c:v>2051</c:v>
                </c:pt>
                <c:pt idx="451">
                  <c:v>2051</c:v>
                </c:pt>
                <c:pt idx="452">
                  <c:v>2051</c:v>
                </c:pt>
                <c:pt idx="453">
                  <c:v>2051</c:v>
                </c:pt>
                <c:pt idx="454">
                  <c:v>2051</c:v>
                </c:pt>
                <c:pt idx="455">
                  <c:v>2051</c:v>
                </c:pt>
                <c:pt idx="456">
                  <c:v>2051</c:v>
                </c:pt>
                <c:pt idx="457">
                  <c:v>2051</c:v>
                </c:pt>
                <c:pt idx="458">
                  <c:v>2051</c:v>
                </c:pt>
                <c:pt idx="459">
                  <c:v>2051</c:v>
                </c:pt>
                <c:pt idx="460">
                  <c:v>2052</c:v>
                </c:pt>
                <c:pt idx="461">
                  <c:v>2052</c:v>
                </c:pt>
                <c:pt idx="462">
                  <c:v>2052</c:v>
                </c:pt>
                <c:pt idx="463">
                  <c:v>2052</c:v>
                </c:pt>
                <c:pt idx="464">
                  <c:v>2052</c:v>
                </c:pt>
                <c:pt idx="465">
                  <c:v>2052</c:v>
                </c:pt>
                <c:pt idx="466">
                  <c:v>2052</c:v>
                </c:pt>
                <c:pt idx="467">
                  <c:v>2052</c:v>
                </c:pt>
                <c:pt idx="468">
                  <c:v>2052</c:v>
                </c:pt>
                <c:pt idx="469">
                  <c:v>2052</c:v>
                </c:pt>
                <c:pt idx="470">
                  <c:v>2052</c:v>
                </c:pt>
                <c:pt idx="471">
                  <c:v>2052</c:v>
                </c:pt>
                <c:pt idx="472">
                  <c:v>2053</c:v>
                </c:pt>
                <c:pt idx="473">
                  <c:v>2053</c:v>
                </c:pt>
                <c:pt idx="474">
                  <c:v>2053</c:v>
                </c:pt>
                <c:pt idx="475">
                  <c:v>2053</c:v>
                </c:pt>
                <c:pt idx="476">
                  <c:v>2053</c:v>
                </c:pt>
                <c:pt idx="477">
                  <c:v>2053</c:v>
                </c:pt>
                <c:pt idx="478">
                  <c:v>2053</c:v>
                </c:pt>
                <c:pt idx="479">
                  <c:v>2053</c:v>
                </c:pt>
                <c:pt idx="480">
                  <c:v>2053</c:v>
                </c:pt>
                <c:pt idx="481">
                  <c:v>2053</c:v>
                </c:pt>
                <c:pt idx="482">
                  <c:v>2053</c:v>
                </c:pt>
                <c:pt idx="483">
                  <c:v>2053</c:v>
                </c:pt>
                <c:pt idx="484">
                  <c:v>2054</c:v>
                </c:pt>
                <c:pt idx="485">
                  <c:v>2054</c:v>
                </c:pt>
                <c:pt idx="486">
                  <c:v>2054</c:v>
                </c:pt>
                <c:pt idx="487">
                  <c:v>2054</c:v>
                </c:pt>
                <c:pt idx="488">
                  <c:v>2054</c:v>
                </c:pt>
                <c:pt idx="489">
                  <c:v>2054</c:v>
                </c:pt>
                <c:pt idx="490">
                  <c:v>2054</c:v>
                </c:pt>
                <c:pt idx="491">
                  <c:v>2054</c:v>
                </c:pt>
                <c:pt idx="492">
                  <c:v>2054</c:v>
                </c:pt>
                <c:pt idx="493">
                  <c:v>2054</c:v>
                </c:pt>
                <c:pt idx="494">
                  <c:v>2054</c:v>
                </c:pt>
                <c:pt idx="495">
                  <c:v>2054</c:v>
                </c:pt>
                <c:pt idx="496">
                  <c:v>2055</c:v>
                </c:pt>
                <c:pt idx="497">
                  <c:v>2055</c:v>
                </c:pt>
                <c:pt idx="498">
                  <c:v>2055</c:v>
                </c:pt>
                <c:pt idx="499">
                  <c:v>2055</c:v>
                </c:pt>
                <c:pt idx="500">
                  <c:v>2055</c:v>
                </c:pt>
                <c:pt idx="501">
                  <c:v>2055</c:v>
                </c:pt>
                <c:pt idx="502">
                  <c:v>2055</c:v>
                </c:pt>
                <c:pt idx="503">
                  <c:v>2055</c:v>
                </c:pt>
                <c:pt idx="504">
                  <c:v>2055</c:v>
                </c:pt>
                <c:pt idx="505">
                  <c:v>2055</c:v>
                </c:pt>
                <c:pt idx="506">
                  <c:v>2055</c:v>
                </c:pt>
                <c:pt idx="507">
                  <c:v>2055</c:v>
                </c:pt>
                <c:pt idx="508">
                  <c:v>2056</c:v>
                </c:pt>
                <c:pt idx="509">
                  <c:v>2056</c:v>
                </c:pt>
                <c:pt idx="510">
                  <c:v>2056</c:v>
                </c:pt>
                <c:pt idx="511">
                  <c:v>2056</c:v>
                </c:pt>
                <c:pt idx="512">
                  <c:v>2056</c:v>
                </c:pt>
                <c:pt idx="513">
                  <c:v>2056</c:v>
                </c:pt>
                <c:pt idx="514">
                  <c:v>2056</c:v>
                </c:pt>
                <c:pt idx="515">
                  <c:v>2056</c:v>
                </c:pt>
                <c:pt idx="516">
                  <c:v>2056</c:v>
                </c:pt>
                <c:pt idx="517">
                  <c:v>2056</c:v>
                </c:pt>
                <c:pt idx="518">
                  <c:v>2056</c:v>
                </c:pt>
                <c:pt idx="519">
                  <c:v>2056</c:v>
                </c:pt>
                <c:pt idx="520">
                  <c:v>2057</c:v>
                </c:pt>
                <c:pt idx="521">
                  <c:v>2057</c:v>
                </c:pt>
                <c:pt idx="522">
                  <c:v>2057</c:v>
                </c:pt>
                <c:pt idx="523">
                  <c:v>2057</c:v>
                </c:pt>
                <c:pt idx="524">
                  <c:v>2057</c:v>
                </c:pt>
                <c:pt idx="525">
                  <c:v>2057</c:v>
                </c:pt>
                <c:pt idx="526">
                  <c:v>2057</c:v>
                </c:pt>
                <c:pt idx="527">
                  <c:v>2057</c:v>
                </c:pt>
                <c:pt idx="528">
                  <c:v>2057</c:v>
                </c:pt>
                <c:pt idx="529">
                  <c:v>2057</c:v>
                </c:pt>
                <c:pt idx="530">
                  <c:v>2057</c:v>
                </c:pt>
                <c:pt idx="531">
                  <c:v>2057</c:v>
                </c:pt>
                <c:pt idx="532">
                  <c:v>2058</c:v>
                </c:pt>
                <c:pt idx="533">
                  <c:v>2058</c:v>
                </c:pt>
                <c:pt idx="534">
                  <c:v>2058</c:v>
                </c:pt>
                <c:pt idx="535">
                  <c:v>2058</c:v>
                </c:pt>
                <c:pt idx="536">
                  <c:v>2058</c:v>
                </c:pt>
                <c:pt idx="537">
                  <c:v>2058</c:v>
                </c:pt>
                <c:pt idx="538">
                  <c:v>2058</c:v>
                </c:pt>
                <c:pt idx="539">
                  <c:v>2058</c:v>
                </c:pt>
                <c:pt idx="540">
                  <c:v>2058</c:v>
                </c:pt>
                <c:pt idx="541">
                  <c:v>2058</c:v>
                </c:pt>
                <c:pt idx="542">
                  <c:v>2058</c:v>
                </c:pt>
                <c:pt idx="543">
                  <c:v>2058</c:v>
                </c:pt>
                <c:pt idx="544">
                  <c:v>2059</c:v>
                </c:pt>
                <c:pt idx="545">
                  <c:v>2059</c:v>
                </c:pt>
                <c:pt idx="546">
                  <c:v>2059</c:v>
                </c:pt>
                <c:pt idx="547">
                  <c:v>2059</c:v>
                </c:pt>
                <c:pt idx="548">
                  <c:v>2059</c:v>
                </c:pt>
                <c:pt idx="549">
                  <c:v>2059</c:v>
                </c:pt>
                <c:pt idx="550">
                  <c:v>2059</c:v>
                </c:pt>
                <c:pt idx="551">
                  <c:v>2059</c:v>
                </c:pt>
                <c:pt idx="552">
                  <c:v>2059</c:v>
                </c:pt>
                <c:pt idx="553">
                  <c:v>2059</c:v>
                </c:pt>
                <c:pt idx="554">
                  <c:v>2059</c:v>
                </c:pt>
                <c:pt idx="555">
                  <c:v>2059</c:v>
                </c:pt>
                <c:pt idx="556">
                  <c:v>2060</c:v>
                </c:pt>
                <c:pt idx="557">
                  <c:v>2060</c:v>
                </c:pt>
                <c:pt idx="558">
                  <c:v>2060</c:v>
                </c:pt>
                <c:pt idx="559">
                  <c:v>2060</c:v>
                </c:pt>
                <c:pt idx="560">
                  <c:v>2060</c:v>
                </c:pt>
                <c:pt idx="561">
                  <c:v>2060</c:v>
                </c:pt>
                <c:pt idx="562">
                  <c:v>2060</c:v>
                </c:pt>
                <c:pt idx="563">
                  <c:v>2060</c:v>
                </c:pt>
                <c:pt idx="564">
                  <c:v>2060</c:v>
                </c:pt>
                <c:pt idx="565">
                  <c:v>2060</c:v>
                </c:pt>
                <c:pt idx="566">
                  <c:v>2060</c:v>
                </c:pt>
                <c:pt idx="567">
                  <c:v>2060</c:v>
                </c:pt>
                <c:pt idx="568">
                  <c:v>2061</c:v>
                </c:pt>
                <c:pt idx="569">
                  <c:v>2061</c:v>
                </c:pt>
                <c:pt idx="570">
                  <c:v>2061</c:v>
                </c:pt>
                <c:pt idx="571">
                  <c:v>2061</c:v>
                </c:pt>
                <c:pt idx="572">
                  <c:v>2061</c:v>
                </c:pt>
                <c:pt idx="573">
                  <c:v>2061</c:v>
                </c:pt>
                <c:pt idx="574">
                  <c:v>2061</c:v>
                </c:pt>
                <c:pt idx="575">
                  <c:v>2061</c:v>
                </c:pt>
                <c:pt idx="576">
                  <c:v>2061</c:v>
                </c:pt>
                <c:pt idx="577">
                  <c:v>2061</c:v>
                </c:pt>
                <c:pt idx="578">
                  <c:v>2061</c:v>
                </c:pt>
                <c:pt idx="579">
                  <c:v>2061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2062</c:v>
                </c:pt>
                <c:pt idx="584">
                  <c:v>2062</c:v>
                </c:pt>
                <c:pt idx="585">
                  <c:v>2062</c:v>
                </c:pt>
                <c:pt idx="586">
                  <c:v>2062</c:v>
                </c:pt>
                <c:pt idx="587">
                  <c:v>2062</c:v>
                </c:pt>
                <c:pt idx="588">
                  <c:v>2062</c:v>
                </c:pt>
                <c:pt idx="589">
                  <c:v>2062</c:v>
                </c:pt>
                <c:pt idx="590">
                  <c:v>2062</c:v>
                </c:pt>
                <c:pt idx="591">
                  <c:v>2062</c:v>
                </c:pt>
                <c:pt idx="592">
                  <c:v>2063</c:v>
                </c:pt>
                <c:pt idx="593">
                  <c:v>2063</c:v>
                </c:pt>
                <c:pt idx="594">
                  <c:v>2063</c:v>
                </c:pt>
                <c:pt idx="595">
                  <c:v>2063</c:v>
                </c:pt>
                <c:pt idx="596">
                  <c:v>2063</c:v>
                </c:pt>
                <c:pt idx="597">
                  <c:v>2063</c:v>
                </c:pt>
                <c:pt idx="598">
                  <c:v>2063</c:v>
                </c:pt>
                <c:pt idx="599">
                  <c:v>2063</c:v>
                </c:pt>
                <c:pt idx="600">
                  <c:v>2063</c:v>
                </c:pt>
                <c:pt idx="601">
                  <c:v>2063</c:v>
                </c:pt>
                <c:pt idx="602">
                  <c:v>2063</c:v>
                </c:pt>
                <c:pt idx="603">
                  <c:v>2063</c:v>
                </c:pt>
              </c:numCache>
            </c:numRef>
          </c:cat>
          <c:val>
            <c:numRef>
              <c:f>'Park Place Amortization'!$L$11:$L$614</c:f>
              <c:numCache>
                <c:formatCode>_(* #,##0.00_);_(* \(#,##0.00\);_(* "-"??_);_(@_)</c:formatCode>
                <c:ptCount val="604"/>
                <c:pt idx="0">
                  <c:v>42.205220927335972</c:v>
                </c:pt>
                <c:pt idx="1">
                  <c:v>84.6126752049488</c:v>
                </c:pt>
                <c:pt idx="2">
                  <c:v>127.22333186764183</c:v>
                </c:pt>
                <c:pt idx="3">
                  <c:v>170.03816459351037</c:v>
                </c:pt>
                <c:pt idx="4">
                  <c:v>213.05815172619032</c:v>
                </c:pt>
                <c:pt idx="5">
                  <c:v>256.28427629721443</c:v>
                </c:pt>
                <c:pt idx="6">
                  <c:v>299.71752604847472</c:v>
                </c:pt>
                <c:pt idx="7">
                  <c:v>343.35889345479302</c:v>
                </c:pt>
                <c:pt idx="8">
                  <c:v>387.20937574660002</c:v>
                </c:pt>
                <c:pt idx="9">
                  <c:v>431.26997493272199</c:v>
                </c:pt>
                <c:pt idx="10">
                  <c:v>475.54169782327733</c:v>
                </c:pt>
                <c:pt idx="11">
                  <c:v>520.02555605268321</c:v>
                </c:pt>
                <c:pt idx="12">
                  <c:v>564.72256610277168</c:v>
                </c:pt>
                <c:pt idx="13">
                  <c:v>609.63374932601687</c:v>
                </c:pt>
                <c:pt idx="14">
                  <c:v>654.76013196887345</c:v>
                </c:pt>
                <c:pt idx="15">
                  <c:v>700.10274519522716</c:v>
                </c:pt>
                <c:pt idx="16">
                  <c:v>745.66262510995716</c:v>
                </c:pt>
                <c:pt idx="17">
                  <c:v>791.44081278261194</c:v>
                </c:pt>
                <c:pt idx="18">
                  <c:v>837.43835427119814</c:v>
                </c:pt>
                <c:pt idx="19">
                  <c:v>883.65630064608388</c:v>
                </c:pt>
                <c:pt idx="20">
                  <c:v>930.09570801401594</c:v>
                </c:pt>
                <c:pt idx="21">
                  <c:v>976.75763754225261</c:v>
                </c:pt>
                <c:pt idx="22">
                  <c:v>1023.6431554828121</c:v>
                </c:pt>
                <c:pt idx="23">
                  <c:v>1070.7533331968366</c:v>
                </c:pt>
                <c:pt idx="24">
                  <c:v>1118.0892471790744</c:v>
                </c:pt>
                <c:pt idx="25">
                  <c:v>1165.6519790824771</c:v>
                </c:pt>
                <c:pt idx="26">
                  <c:v>1213.4426157429166</c:v>
                </c:pt>
                <c:pt idx="27">
                  <c:v>1261.462249204021</c:v>
                </c:pt>
                <c:pt idx="28">
                  <c:v>1309.7119767421264</c:v>
                </c:pt>
                <c:pt idx="29">
                  <c:v>1358.1929008913521</c:v>
                </c:pt>
                <c:pt idx="30">
                  <c:v>1406.9061294687926</c:v>
                </c:pt>
                <c:pt idx="31">
                  <c:v>1455.8527755998334</c:v>
                </c:pt>
                <c:pt idx="32">
                  <c:v>1505.0339577435857</c:v>
                </c:pt>
                <c:pt idx="33">
                  <c:v>1554.4507997184432</c:v>
                </c:pt>
                <c:pt idx="34">
                  <c:v>1604.1044307277637</c:v>
                </c:pt>
                <c:pt idx="35">
                  <c:v>1653.9959853856703</c:v>
                </c:pt>
                <c:pt idx="36">
                  <c:v>1704.1266037429796</c:v>
                </c:pt>
                <c:pt idx="37">
                  <c:v>1754.4974313132507</c:v>
                </c:pt>
                <c:pt idx="38">
                  <c:v>1805.1096190989629</c:v>
                </c:pt>
                <c:pt idx="39">
                  <c:v>1855.9643236178149</c:v>
                </c:pt>
                <c:pt idx="40">
                  <c:v>1907.0627069291531</c:v>
                </c:pt>
                <c:pt idx="41">
                  <c:v>1958.4059366605247</c:v>
                </c:pt>
                <c:pt idx="42">
                  <c:v>2009.995186034359</c:v>
                </c:pt>
                <c:pt idx="43">
                  <c:v>2061.8316338947761</c:v>
                </c:pt>
                <c:pt idx="44">
                  <c:v>2113.9164647345247</c:v>
                </c:pt>
                <c:pt idx="45">
                  <c:v>2166.250868722047</c:v>
                </c:pt>
                <c:pt idx="46">
                  <c:v>2218.8360417286758</c:v>
                </c:pt>
                <c:pt idx="47">
                  <c:v>2271.6731853559613</c:v>
                </c:pt>
                <c:pt idx="48">
                  <c:v>2324.7635069631278</c:v>
                </c:pt>
                <c:pt idx="49">
                  <c:v>2378.1082196946618</c:v>
                </c:pt>
                <c:pt idx="50">
                  <c:v>2431.7085425080345</c:v>
                </c:pt>
                <c:pt idx="51">
                  <c:v>2485.5657002015546</c:v>
                </c:pt>
                <c:pt idx="52">
                  <c:v>2539.6809234423563</c:v>
                </c:pt>
                <c:pt idx="53">
                  <c:v>2594.0554487945201</c:v>
                </c:pt>
                <c:pt idx="54">
                  <c:v>2648.6905187473299</c:v>
                </c:pt>
                <c:pt idx="55">
                  <c:v>2703.5873817436632</c:v>
                </c:pt>
                <c:pt idx="56">
                  <c:v>2758.7472922085208</c:v>
                </c:pt>
                <c:pt idx="57">
                  <c:v>2814.1715105776893</c:v>
                </c:pt>
                <c:pt idx="58">
                  <c:v>2869.8613033265433</c:v>
                </c:pt>
                <c:pt idx="59">
                  <c:v>2925.8179429989859</c:v>
                </c:pt>
                <c:pt idx="60">
                  <c:v>2982.0427082365254</c:v>
                </c:pt>
                <c:pt idx="61">
                  <c:v>3038.5368838074946</c:v>
                </c:pt>
                <c:pt idx="62">
                  <c:v>3095.3017606364083</c:v>
                </c:pt>
                <c:pt idx="63">
                  <c:v>3152.3386358334606</c:v>
                </c:pt>
                <c:pt idx="64">
                  <c:v>3209.6488127241655</c:v>
                </c:pt>
                <c:pt idx="65">
                  <c:v>3267.2336008791381</c:v>
                </c:pt>
                <c:pt idx="66">
                  <c:v>3325.09431614402</c:v>
                </c:pt>
                <c:pt idx="67">
                  <c:v>3383.2322806695461</c:v>
                </c:pt>
                <c:pt idx="68">
                  <c:v>3441.6488229417573</c:v>
                </c:pt>
                <c:pt idx="69">
                  <c:v>3500.345277812356</c:v>
                </c:pt>
                <c:pt idx="70">
                  <c:v>3559.3229865292096</c:v>
                </c:pt>
                <c:pt idx="71">
                  <c:v>3618.583296766998</c:v>
                </c:pt>
                <c:pt idx="72">
                  <c:v>3678.1275626580091</c:v>
                </c:pt>
                <c:pt idx="73">
                  <c:v>3737.9571448230813</c:v>
                </c:pt>
                <c:pt idx="74">
                  <c:v>3798.0734104026947</c:v>
                </c:pt>
                <c:pt idx="75">
                  <c:v>3858.4777330882102</c:v>
                </c:pt>
                <c:pt idx="76">
                  <c:v>3919.1714931532606</c:v>
                </c:pt>
                <c:pt idx="77">
                  <c:v>3980.1560774852896</c:v>
                </c:pt>
                <c:pt idx="78">
                  <c:v>4041.4328796172426</c:v>
                </c:pt>
                <c:pt idx="79">
                  <c:v>4103.0032997594117</c:v>
                </c:pt>
                <c:pt idx="80">
                  <c:v>4164.8687448314286</c:v>
                </c:pt>
                <c:pt idx="81">
                  <c:v>4227.0306284944154</c:v>
                </c:pt>
                <c:pt idx="82">
                  <c:v>4289.4903711832876</c:v>
                </c:pt>
                <c:pt idx="83">
                  <c:v>4352.2494001392106</c:v>
                </c:pt>
                <c:pt idx="84">
                  <c:v>4415.3091494422133</c:v>
                </c:pt>
                <c:pt idx="85">
                  <c:v>4478.6710600439601</c:v>
                </c:pt>
                <c:pt idx="86">
                  <c:v>4542.3365798006735</c:v>
                </c:pt>
                <c:pt idx="87">
                  <c:v>4606.3071635062206</c:v>
                </c:pt>
                <c:pt idx="88">
                  <c:v>4670.5842729253573</c:v>
                </c:pt>
                <c:pt idx="89">
                  <c:v>4735.1693768271271</c:v>
                </c:pt>
                <c:pt idx="90">
                  <c:v>4800.0639510184265</c:v>
                </c:pt>
                <c:pt idx="91">
                  <c:v>4865.269478377726</c:v>
                </c:pt>
                <c:pt idx="92">
                  <c:v>4930.7874488889556</c:v>
                </c:pt>
                <c:pt idx="93">
                  <c:v>4996.6193596755511</c:v>
                </c:pt>
                <c:pt idx="94">
                  <c:v>5062.766715034666</c:v>
                </c:pt>
                <c:pt idx="95">
                  <c:v>5129.2310264715434</c:v>
                </c:pt>
                <c:pt idx="96">
                  <c:v>5196.013812734056</c:v>
                </c:pt>
                <c:pt idx="97">
                  <c:v>5263.1165998474098</c:v>
                </c:pt>
                <c:pt idx="98">
                  <c:v>5330.540921149015</c:v>
                </c:pt>
                <c:pt idx="99">
                  <c:v>5398.2883173235232</c:v>
                </c:pt>
                <c:pt idx="100">
                  <c:v>5466.3603364380342</c:v>
                </c:pt>
                <c:pt idx="101">
                  <c:v>5534.7585339774687</c:v>
                </c:pt>
                <c:pt idx="102">
                  <c:v>5603.4844728801136</c:v>
                </c:pt>
                <c:pt idx="103">
                  <c:v>5672.5397235733335</c:v>
                </c:pt>
                <c:pt idx="104">
                  <c:v>5741.9258640094586</c:v>
                </c:pt>
                <c:pt idx="105">
                  <c:v>5811.6444797018403</c:v>
                </c:pt>
                <c:pt idx="106">
                  <c:v>5881.6971637610804</c:v>
                </c:pt>
                <c:pt idx="107">
                  <c:v>5952.0855169314382</c:v>
                </c:pt>
                <c:pt idx="108">
                  <c:v>6022.8111476274044</c:v>
                </c:pt>
                <c:pt idx="109">
                  <c:v>6093.8756719704552</c:v>
                </c:pt>
                <c:pt idx="110">
                  <c:v>6165.2807138259832</c:v>
                </c:pt>
                <c:pt idx="111">
                  <c:v>6237.0279048404018</c:v>
                </c:pt>
                <c:pt idx="112">
                  <c:v>6309.118884478431</c:v>
                </c:pt>
                <c:pt idx="113">
                  <c:v>6381.5553000605596</c:v>
                </c:pt>
                <c:pt idx="114">
                  <c:v>6454.3388068006861</c:v>
                </c:pt>
                <c:pt idx="115">
                  <c:v>6527.4710678439424</c:v>
                </c:pt>
                <c:pt idx="116">
                  <c:v>6600.9537543046972</c:v>
                </c:pt>
                <c:pt idx="117">
                  <c:v>6674.7885453047438</c:v>
                </c:pt>
                <c:pt idx="118">
                  <c:v>6748.9771280116656</c:v>
                </c:pt>
                <c:pt idx="119">
                  <c:v>6823.5211976773908</c:v>
                </c:pt>
                <c:pt idx="120">
                  <c:v>6898.4224576769311</c:v>
                </c:pt>
                <c:pt idx="121">
                  <c:v>6973.6826195473022</c:v>
                </c:pt>
                <c:pt idx="122">
                  <c:v>7049.3034030266363</c:v>
                </c:pt>
                <c:pt idx="123">
                  <c:v>7125.2865360934748</c:v>
                </c:pt>
                <c:pt idx="124">
                  <c:v>7201.633755006259</c:v>
                </c:pt>
                <c:pt idx="125">
                  <c:v>7278.3468043430003</c:v>
                </c:pt>
                <c:pt idx="126">
                  <c:v>7355.4274370411467</c:v>
                </c:pt>
                <c:pt idx="127">
                  <c:v>7432.8774144376384</c:v>
                </c:pt>
                <c:pt idx="128">
                  <c:v>7510.6985063091552</c:v>
                </c:pt>
                <c:pt idx="129">
                  <c:v>7588.8924909125562</c:v>
                </c:pt>
                <c:pt idx="130">
                  <c:v>7667.4611550255149</c:v>
                </c:pt>
                <c:pt idx="131">
                  <c:v>7746.4062939873484</c:v>
                </c:pt>
                <c:pt idx="132">
                  <c:v>7825.7297117400403</c:v>
                </c:pt>
                <c:pt idx="133">
                  <c:v>7905.4332208694641</c:v>
                </c:pt>
                <c:pt idx="134">
                  <c:v>7985.5186426467999</c:v>
                </c:pt>
                <c:pt idx="135">
                  <c:v>8065.9878070701525</c:v>
                </c:pt>
                <c:pt idx="136">
                  <c:v>8146.8425529063661</c:v>
                </c:pt>
                <c:pt idx="137">
                  <c:v>8228.0847277330449</c:v>
                </c:pt>
                <c:pt idx="138">
                  <c:v>8309.7161879807682</c:v>
                </c:pt>
                <c:pt idx="139">
                  <c:v>8391.7387989755116</c:v>
                </c:pt>
                <c:pt idx="140">
                  <c:v>8474.1544349812721</c:v>
                </c:pt>
                <c:pt idx="141">
                  <c:v>8556.9649792428936</c:v>
                </c:pt>
                <c:pt idx="142">
                  <c:v>8640.172324029103</c:v>
                </c:pt>
                <c:pt idx="143">
                  <c:v>8723.7783706757455</c:v>
                </c:pt>
                <c:pt idx="144">
                  <c:v>8807.7850296292363</c:v>
                </c:pt>
                <c:pt idx="145">
                  <c:v>8892.1942204902134</c:v>
                </c:pt>
                <c:pt idx="146">
                  <c:v>8977.0078720573983</c:v>
                </c:pt>
                <c:pt idx="147">
                  <c:v>9062.227922371676</c:v>
                </c:pt>
                <c:pt idx="148">
                  <c:v>9147.8563187603759</c:v>
                </c:pt>
                <c:pt idx="149">
                  <c:v>9233.8950178817722</c:v>
                </c:pt>
                <c:pt idx="150">
                  <c:v>9320.3459857697926</c:v>
                </c:pt>
                <c:pt idx="151">
                  <c:v>9407.2111978789417</c:v>
                </c:pt>
                <c:pt idx="152">
                  <c:v>9494.4926391294484</c:v>
                </c:pt>
                <c:pt idx="153">
                  <c:v>9582.1923039526137</c:v>
                </c:pt>
                <c:pt idx="154">
                  <c:v>9670.3121963363901</c:v>
                </c:pt>
                <c:pt idx="155">
                  <c:v>9758.854329871172</c:v>
                </c:pt>
                <c:pt idx="156">
                  <c:v>9847.8207277958081</c:v>
                </c:pt>
                <c:pt idx="157">
                  <c:v>9937.2134230438332</c:v>
                </c:pt>
                <c:pt idx="158">
                  <c:v>10027.034458289922</c:v>
                </c:pt>
                <c:pt idx="159">
                  <c:v>10117.285885996564</c:v>
                </c:pt>
                <c:pt idx="160">
                  <c:v>10207.969768460967</c:v>
                </c:pt>
                <c:pt idx="161">
                  <c:v>10299.088177862179</c:v>
                </c:pt>
                <c:pt idx="162">
                  <c:v>10390.643196308438</c:v>
                </c:pt>
                <c:pt idx="163">
                  <c:v>10482.636915884752</c:v>
                </c:pt>
                <c:pt idx="164">
                  <c:v>10575.071438700703</c:v>
                </c:pt>
                <c:pt idx="165">
                  <c:v>10667.948876938481</c:v>
                </c:pt>
                <c:pt idx="166">
                  <c:v>10761.271352901147</c:v>
                </c:pt>
                <c:pt idx="167">
                  <c:v>10855.040999061135</c:v>
                </c:pt>
                <c:pt idx="168">
                  <c:v>10949.259958108973</c:v>
                </c:pt>
                <c:pt idx="169">
                  <c:v>11043.930383002247</c:v>
                </c:pt>
                <c:pt idx="170">
                  <c:v>11139.054437014802</c:v>
                </c:pt>
                <c:pt idx="171">
                  <c:v>11234.634293786166</c:v>
                </c:pt>
                <c:pt idx="172">
                  <c:v>11330.672137371228</c:v>
                </c:pt>
                <c:pt idx="173">
                  <c:v>11427.170162290135</c:v>
                </c:pt>
                <c:pt idx="174">
                  <c:v>11524.130573578444</c:v>
                </c:pt>
                <c:pt idx="175">
                  <c:v>11621.55558683751</c:v>
                </c:pt>
                <c:pt idx="176">
                  <c:v>11719.44742828511</c:v>
                </c:pt>
                <c:pt idx="177">
                  <c:v>11817.808334806312</c:v>
                </c:pt>
                <c:pt idx="178">
                  <c:v>11916.640554004594</c:v>
                </c:pt>
                <c:pt idx="179">
                  <c:v>12015.946344253201</c:v>
                </c:pt>
                <c:pt idx="180">
                  <c:v>12115.727974746751</c:v>
                </c:pt>
                <c:pt idx="181">
                  <c:v>12215.987725553081</c:v>
                </c:pt>
                <c:pt idx="182">
                  <c:v>12316.727887665358</c:v>
                </c:pt>
                <c:pt idx="183">
                  <c:v>12417.950763054425</c:v>
                </c:pt>
                <c:pt idx="184">
                  <c:v>12519.658664721397</c:v>
                </c:pt>
                <c:pt idx="185">
                  <c:v>12621.853916750522</c:v>
                </c:pt>
                <c:pt idx="186">
                  <c:v>12724.538854362288</c:v>
                </c:pt>
                <c:pt idx="187">
                  <c:v>12827.715823966777</c:v>
                </c:pt>
                <c:pt idx="188">
                  <c:v>12931.387183217286</c:v>
                </c:pt>
                <c:pt idx="189">
                  <c:v>13035.555301064205</c:v>
                </c:pt>
                <c:pt idx="190">
                  <c:v>13140.22255780914</c:v>
                </c:pt>
                <c:pt idx="191">
                  <c:v>13245.391345159311</c:v>
                </c:pt>
                <c:pt idx="192">
                  <c:v>13351.064066282201</c:v>
                </c:pt>
                <c:pt idx="193">
                  <c:v>13457.243135860472</c:v>
                </c:pt>
                <c:pt idx="194">
                  <c:v>13563.930980147139</c:v>
                </c:pt>
                <c:pt idx="195">
                  <c:v>13671.130037021014</c:v>
                </c:pt>
                <c:pt idx="196">
                  <c:v>13778.842756042408</c:v>
                </c:pt>
                <c:pt idx="197">
                  <c:v>13887.071598509114</c:v>
                </c:pt>
                <c:pt idx="198">
                  <c:v>13995.81903751264</c:v>
                </c:pt>
                <c:pt idx="199">
                  <c:v>14105.087557994724</c:v>
                </c:pt>
                <c:pt idx="200">
                  <c:v>14214.879656804118</c:v>
                </c:pt>
                <c:pt idx="201">
                  <c:v>14325.19784275364</c:v>
                </c:pt>
                <c:pt idx="202">
                  <c:v>14436.044636677503</c:v>
                </c:pt>
                <c:pt idx="203">
                  <c:v>14547.422571488918</c:v>
                </c:pt>
                <c:pt idx="204">
                  <c:v>14659.334192237971</c:v>
                </c:pt>
                <c:pt idx="205">
                  <c:v>14771.782056169781</c:v>
                </c:pt>
                <c:pt idx="206">
                  <c:v>14884.76873278293</c:v>
                </c:pt>
                <c:pt idx="207">
                  <c:v>14998.296803888185</c:v>
                </c:pt>
                <c:pt idx="208">
                  <c:v>15112.368863667485</c:v>
                </c:pt>
                <c:pt idx="209">
                  <c:v>15226.987518733227</c:v>
                </c:pt>
                <c:pt idx="210">
                  <c:v>15342.155388187826</c:v>
                </c:pt>
                <c:pt idx="211">
                  <c:v>15457.875103683562</c:v>
                </c:pt>
                <c:pt idx="212">
                  <c:v>15574.149309482715</c:v>
                </c:pt>
                <c:pt idx="213">
                  <c:v>15690.980662517988</c:v>
                </c:pt>
                <c:pt idx="214">
                  <c:v>15808.371832453222</c:v>
                </c:pt>
                <c:pt idx="215">
                  <c:v>15926.325501744395</c:v>
                </c:pt>
                <c:pt idx="216">
                  <c:v>16044.844365700923</c:v>
                </c:pt>
                <c:pt idx="217">
                  <c:v>16163.931132547243</c:v>
                </c:pt>
                <c:pt idx="218">
                  <c:v>16283.588523484701</c:v>
                </c:pt>
                <c:pt idx="219">
                  <c:v>16403.819272753735</c:v>
                </c:pt>
                <c:pt idx="220">
                  <c:v>16524.626127696349</c:v>
                </c:pt>
                <c:pt idx="221">
                  <c:v>16646.011848818896</c:v>
                </c:pt>
                <c:pt idx="222">
                  <c:v>16767.979209855155</c:v>
                </c:pt>
                <c:pt idx="223">
                  <c:v>16890.530997829715</c:v>
                </c:pt>
                <c:pt idx="224">
                  <c:v>17013.670013121653</c:v>
                </c:pt>
                <c:pt idx="225">
                  <c:v>17137.399069528528</c:v>
                </c:pt>
                <c:pt idx="226">
                  <c:v>17261.720994330688</c:v>
                </c:pt>
                <c:pt idx="227">
                  <c:v>17386.638628355857</c:v>
                </c:pt>
                <c:pt idx="228">
                  <c:v>17512.154826044065</c:v>
                </c:pt>
                <c:pt idx="229">
                  <c:v>17638.272455512863</c:v>
                </c:pt>
                <c:pt idx="230">
                  <c:v>17764.994398622865</c:v>
                </c:pt>
                <c:pt idx="231">
                  <c:v>17892.323551043602</c:v>
                </c:pt>
                <c:pt idx="232">
                  <c:v>18020.262822319688</c:v>
                </c:pt>
                <c:pt idx="233">
                  <c:v>18148.815135937304</c:v>
                </c:pt>
                <c:pt idx="234">
                  <c:v>18277.983429391006</c:v>
                </c:pt>
                <c:pt idx="235">
                  <c:v>18407.770654250842</c:v>
                </c:pt>
                <c:pt idx="236">
                  <c:v>18538.179776229797</c:v>
                </c:pt>
                <c:pt idx="237">
                  <c:v>18669.213775251566</c:v>
                </c:pt>
                <c:pt idx="238">
                  <c:v>18800.875645518649</c:v>
                </c:pt>
                <c:pt idx="239">
                  <c:v>18933.16839558076</c:v>
                </c:pt>
                <c:pt idx="240">
                  <c:v>19066.095048403586</c:v>
                </c:pt>
                <c:pt idx="241">
                  <c:v>19199.658641437854</c:v>
                </c:pt>
                <c:pt idx="242">
                  <c:v>19333.862226688747</c:v>
                </c:pt>
                <c:pt idx="243">
                  <c:v>19468.708870785635</c:v>
                </c:pt>
                <c:pt idx="244">
                  <c:v>19604.201655052151</c:v>
                </c:pt>
                <c:pt idx="245">
                  <c:v>19740.343675576612</c:v>
                </c:pt>
                <c:pt idx="246">
                  <c:v>19877.138043282754</c:v>
                </c:pt>
                <c:pt idx="247">
                  <c:v>20014.587884000819</c:v>
                </c:pt>
                <c:pt idx="248">
                  <c:v>20152.696338538994</c:v>
                </c:pt>
                <c:pt idx="249">
                  <c:v>20291.466562755162</c:v>
                </c:pt>
                <c:pt idx="250">
                  <c:v>20430.901727629032</c:v>
                </c:pt>
                <c:pt idx="251">
                  <c:v>20571.005019334592</c:v>
                </c:pt>
                <c:pt idx="252">
                  <c:v>20711.779639312907</c:v>
                </c:pt>
                <c:pt idx="253">
                  <c:v>20853.228804345283</c:v>
                </c:pt>
                <c:pt idx="254">
                  <c:v>20995.355746626774</c:v>
                </c:pt>
                <c:pt idx="255">
                  <c:v>21138.163713840029</c:v>
                </c:pt>
                <c:pt idx="256">
                  <c:v>21281.655969229516</c:v>
                </c:pt>
                <c:pt idx="257">
                  <c:v>21425.835791676076</c:v>
                </c:pt>
                <c:pt idx="258">
                  <c:v>21570.706475771858</c:v>
                </c:pt>
                <c:pt idx="259">
                  <c:v>21716.271331895601</c:v>
                </c:pt>
                <c:pt idx="260">
                  <c:v>21862.533686288269</c:v>
                </c:pt>
                <c:pt idx="261">
                  <c:v>22009.496881129067</c:v>
                </c:pt>
                <c:pt idx="262">
                  <c:v>22157.164274611812</c:v>
                </c:pt>
                <c:pt idx="263">
                  <c:v>22305.539241021663</c:v>
                </c:pt>
                <c:pt idx="264">
                  <c:v>22454.625170812229</c:v>
                </c:pt>
                <c:pt idx="265">
                  <c:v>22604.42547068304</c:v>
                </c:pt>
                <c:pt idx="266">
                  <c:v>22754.943563657398</c:v>
                </c:pt>
                <c:pt idx="267">
                  <c:v>22906.182889160591</c:v>
                </c:pt>
                <c:pt idx="268">
                  <c:v>23058.146903098488</c:v>
                </c:pt>
                <c:pt idx="269">
                  <c:v>23210.839077936504</c:v>
                </c:pt>
                <c:pt idx="270">
                  <c:v>23364.262902778952</c:v>
                </c:pt>
                <c:pt idx="271">
                  <c:v>23518.421883448769</c:v>
                </c:pt>
                <c:pt idx="272">
                  <c:v>23673.319542567631</c:v>
                </c:pt>
                <c:pt idx="273">
                  <c:v>23828.959419636438</c:v>
                </c:pt>
                <c:pt idx="274">
                  <c:v>23985.345071116197</c:v>
                </c:pt>
                <c:pt idx="275">
                  <c:v>24142.480070509297</c:v>
                </c:pt>
                <c:pt idx="276">
                  <c:v>24300.368008441157</c:v>
                </c:pt>
                <c:pt idx="277">
                  <c:v>24459.012492742273</c:v>
                </c:pt>
                <c:pt idx="278">
                  <c:v>24618.417148530665</c:v>
                </c:pt>
                <c:pt idx="279">
                  <c:v>24778.58561829471</c:v>
                </c:pt>
                <c:pt idx="280">
                  <c:v>24939.521561976377</c:v>
                </c:pt>
                <c:pt idx="281">
                  <c:v>25101.228657054849</c:v>
                </c:pt>
                <c:pt idx="282">
                  <c:v>25263.710598630572</c:v>
                </c:pt>
                <c:pt idx="283">
                  <c:v>25426.971099509679</c:v>
                </c:pt>
                <c:pt idx="284">
                  <c:v>25591.013890288832</c:v>
                </c:pt>
                <c:pt idx="285">
                  <c:v>25755.842719440468</c:v>
                </c:pt>
                <c:pt idx="286">
                  <c:v>25921.461353398456</c:v>
                </c:pt>
                <c:pt idx="287">
                  <c:v>26087.87357664416</c:v>
                </c:pt>
                <c:pt idx="288">
                  <c:v>26255.083191792917</c:v>
                </c:pt>
                <c:pt idx="289">
                  <c:v>26423.094019680928</c:v>
                </c:pt>
                <c:pt idx="290">
                  <c:v>26591.90989945257</c:v>
                </c:pt>
                <c:pt idx="291">
                  <c:v>26761.534688648117</c:v>
                </c:pt>
                <c:pt idx="292">
                  <c:v>26931.972263291893</c:v>
                </c:pt>
                <c:pt idx="293">
                  <c:v>27103.226517980835</c:v>
                </c:pt>
                <c:pt idx="294">
                  <c:v>27275.301365973497</c:v>
                </c:pt>
                <c:pt idx="295">
                  <c:v>27448.200739279455</c:v>
                </c:pt>
                <c:pt idx="296">
                  <c:v>27621.928588749171</c:v>
                </c:pt>
                <c:pt idx="297">
                  <c:v>27796.488884164264</c:v>
                </c:pt>
                <c:pt idx="298">
                  <c:v>27971.885614328221</c:v>
                </c:pt>
                <c:pt idx="299">
                  <c:v>28148.122787157547</c:v>
                </c:pt>
                <c:pt idx="300">
                  <c:v>28325.204429773345</c:v>
                </c:pt>
                <c:pt idx="301">
                  <c:v>28503.134588593344</c:v>
                </c:pt>
                <c:pt idx="302">
                  <c:v>28681.917329424356</c:v>
                </c:pt>
                <c:pt idx="303">
                  <c:v>28861.556737555184</c:v>
                </c:pt>
                <c:pt idx="304">
                  <c:v>29042.056917849972</c:v>
                </c:pt>
                <c:pt idx="305">
                  <c:v>29223.421994842007</c:v>
                </c:pt>
                <c:pt idx="306">
                  <c:v>29405.656112827961</c:v>
                </c:pt>
                <c:pt idx="307">
                  <c:v>29588.763435962599</c:v>
                </c:pt>
                <c:pt idx="308">
                  <c:v>29772.748148353923</c:v>
                </c:pt>
                <c:pt idx="309">
                  <c:v>29957.614454158789</c:v>
                </c:pt>
                <c:pt idx="310">
                  <c:v>30143.366577678971</c:v>
                </c:pt>
                <c:pt idx="311">
                  <c:v>30330.008763457685</c:v>
                </c:pt>
                <c:pt idx="312">
                  <c:v>30517.54527637659</c:v>
                </c:pt>
                <c:pt idx="313">
                  <c:v>30705.98040175323</c:v>
                </c:pt>
                <c:pt idx="314">
                  <c:v>30895.318445438967</c:v>
                </c:pt>
                <c:pt idx="315">
                  <c:v>31085.563733917363</c:v>
                </c:pt>
                <c:pt idx="316">
                  <c:v>31276.720614403053</c:v>
                </c:pt>
                <c:pt idx="317">
                  <c:v>31468.793454941071</c:v>
                </c:pt>
                <c:pt idx="318">
                  <c:v>31661.786644506668</c:v>
                </c:pt>
                <c:pt idx="319">
                  <c:v>31855.704593105598</c:v>
                </c:pt>
                <c:pt idx="320">
                  <c:v>32050.551731874897</c:v>
                </c:pt>
                <c:pt idx="321">
                  <c:v>32246.332513184134</c:v>
                </c:pt>
                <c:pt idx="322">
                  <c:v>32443.051410737145</c:v>
                </c:pt>
                <c:pt idx="323">
                  <c:v>32640.712919674264</c:v>
                </c:pt>
                <c:pt idx="324">
                  <c:v>32839.321556675037</c:v>
                </c:pt>
                <c:pt idx="325">
                  <c:v>33038.88186006144</c:v>
                </c:pt>
                <c:pt idx="326">
                  <c:v>33239.398389901573</c:v>
                </c:pt>
                <c:pt idx="327">
                  <c:v>33440.875728113853</c:v>
                </c:pt>
                <c:pt idx="328">
                  <c:v>33643.318478571731</c:v>
                </c:pt>
                <c:pt idx="329">
                  <c:v>33846.731267208888</c:v>
                </c:pt>
                <c:pt idx="330">
                  <c:v>34051.118742124934</c:v>
                </c:pt>
                <c:pt idx="331">
                  <c:v>34256.485573691622</c:v>
                </c:pt>
                <c:pt idx="332">
                  <c:v>34462.836454659562</c:v>
                </c:pt>
                <c:pt idx="333">
                  <c:v>34670.176100265475</c:v>
                </c:pt>
                <c:pt idx="334">
                  <c:v>34878.509248339913</c:v>
                </c:pt>
                <c:pt idx="335">
                  <c:v>35087.840659415546</c:v>
                </c:pt>
                <c:pt idx="336">
                  <c:v>35298.175116835911</c:v>
                </c:pt>
                <c:pt idx="337">
                  <c:v>35509.517426864753</c:v>
                </c:pt>
                <c:pt idx="338">
                  <c:v>35721.872418795814</c:v>
                </c:pt>
                <c:pt idx="339">
                  <c:v>35935.244945063212</c:v>
                </c:pt>
                <c:pt idx="340">
                  <c:v>36149.639881352312</c:v>
                </c:pt>
                <c:pt idx="341">
                  <c:v>36365.062126711127</c:v>
                </c:pt>
                <c:pt idx="342">
                  <c:v>36581.51660366229</c:v>
                </c:pt>
                <c:pt idx="343">
                  <c:v>36799.008258315509</c:v>
                </c:pt>
                <c:pt idx="344">
                  <c:v>37017.542060480606</c:v>
                </c:pt>
                <c:pt idx="345">
                  <c:v>37237.123003781075</c:v>
                </c:pt>
                <c:pt idx="346">
                  <c:v>37457.756105768196</c:v>
                </c:pt>
                <c:pt idx="347">
                  <c:v>37679.44640803567</c:v>
                </c:pt>
                <c:pt idx="348">
                  <c:v>37902.198976334847</c:v>
                </c:pt>
                <c:pt idx="349">
                  <c:v>38126.018900690455</c:v>
                </c:pt>
                <c:pt idx="350">
                  <c:v>38350.911295516933</c:v>
                </c:pt>
                <c:pt idx="351">
                  <c:v>38576.881299735287</c:v>
                </c:pt>
                <c:pt idx="352">
                  <c:v>38803.934076890524</c:v>
                </c:pt>
                <c:pt idx="353">
                  <c:v>39032.074815269625</c:v>
                </c:pt>
                <c:pt idx="354">
                  <c:v>39261.308728020129</c:v>
                </c:pt>
                <c:pt idx="355">
                  <c:v>39491.641053269224</c:v>
                </c:pt>
                <c:pt idx="356">
                  <c:v>39723.077054243477</c:v>
                </c:pt>
                <c:pt idx="357">
                  <c:v>39955.622019389062</c:v>
                </c:pt>
                <c:pt idx="358">
                  <c:v>40189.281262492637</c:v>
                </c:pt>
                <c:pt idx="359">
                  <c:v>40424.060122802752</c:v>
                </c:pt>
                <c:pt idx="360">
                  <c:v>40659.963965151852</c:v>
                </c:pt>
                <c:pt idx="361">
                  <c:v>40896.998180078874</c:v>
                </c:pt>
                <c:pt idx="362">
                  <c:v>41135.168183952424</c:v>
                </c:pt>
                <c:pt idx="363">
                  <c:v>41374.479419094532</c:v>
                </c:pt>
                <c:pt idx="364">
                  <c:v>41614.937353905028</c:v>
                </c:pt>
                <c:pt idx="365">
                  <c:v>41856.547482986491</c:v>
                </c:pt>
                <c:pt idx="366">
                  <c:v>42099.315327269804</c:v>
                </c:pt>
                <c:pt idx="367">
                  <c:v>42343.24643414031</c:v>
                </c:pt>
                <c:pt idx="368">
                  <c:v>42588.346377564565</c:v>
                </c:pt>
                <c:pt idx="369">
                  <c:v>42834.62075821773</c:v>
                </c:pt>
                <c:pt idx="370">
                  <c:v>43082.075203611523</c:v>
                </c:pt>
                <c:pt idx="371">
                  <c:v>43330.715368222831</c:v>
                </c:pt>
                <c:pt idx="372">
                  <c:v>43580.5469336229</c:v>
                </c:pt>
                <c:pt idx="373">
                  <c:v>43831.575608607178</c:v>
                </c:pt>
                <c:pt idx="374">
                  <c:v>44083.80712932576</c:v>
                </c:pt>
                <c:pt idx="375">
                  <c:v>44337.247259414449</c:v>
                </c:pt>
                <c:pt idx="376">
                  <c:v>44591.901790126482</c:v>
                </c:pt>
                <c:pt idx="377">
                  <c:v>44847.776540464838</c:v>
                </c:pt>
                <c:pt idx="378">
                  <c:v>45104.877357315236</c:v>
                </c:pt>
                <c:pt idx="379">
                  <c:v>45363.210115579706</c:v>
                </c:pt>
                <c:pt idx="380">
                  <c:v>45622.78071831086</c:v>
                </c:pt>
                <c:pt idx="381">
                  <c:v>45883.595096846766</c:v>
                </c:pt>
                <c:pt idx="382">
                  <c:v>46145.659210946491</c:v>
                </c:pt>
                <c:pt idx="383">
                  <c:v>46408.979048926281</c:v>
                </c:pt>
                <c:pt idx="384">
                  <c:v>46673.560627796389</c:v>
                </c:pt>
                <c:pt idx="385">
                  <c:v>46939.409993398585</c:v>
                </c:pt>
                <c:pt idx="386">
                  <c:v>47206.53322054429</c:v>
                </c:pt>
                <c:pt idx="387">
                  <c:v>47474.936413153402</c:v>
                </c:pt>
                <c:pt idx="388">
                  <c:v>47744.625704393766</c:v>
                </c:pt>
                <c:pt idx="389">
                  <c:v>48015.60725682132</c:v>
                </c:pt>
                <c:pt idx="390">
                  <c:v>48287.887262520926</c:v>
                </c:pt>
                <c:pt idx="391">
                  <c:v>48561.471943247838</c:v>
                </c:pt>
                <c:pt idx="392">
                  <c:v>48836.367550569899</c:v>
                </c:pt>
                <c:pt idx="393">
                  <c:v>49112.580366010385</c:v>
                </c:pt>
                <c:pt idx="394">
                  <c:v>49390.116701191517</c:v>
                </c:pt>
                <c:pt idx="395">
                  <c:v>49668.982897978727</c:v>
                </c:pt>
                <c:pt idx="396">
                  <c:v>49949.185328625543</c:v>
                </c:pt>
                <c:pt idx="397">
                  <c:v>50230.730395919207</c:v>
                </c:pt>
                <c:pt idx="398">
                  <c:v>50513.624533326991</c:v>
                </c:pt>
                <c:pt idx="399">
                  <c:v>50797.874205143184</c:v>
                </c:pt>
                <c:pt idx="400">
                  <c:v>51083.48590663683</c:v>
                </c:pt>
                <c:pt idx="401">
                  <c:v>51370.466164200137</c:v>
                </c:pt>
                <c:pt idx="402">
                  <c:v>51658.821535497598</c:v>
                </c:pt>
                <c:pt idx="403">
                  <c:v>51948.558609615859</c:v>
                </c:pt>
                <c:pt idx="404">
                  <c:v>52239.684007214273</c:v>
                </c:pt>
                <c:pt idx="405">
                  <c:v>52532.204380676179</c:v>
                </c:pt>
                <c:pt idx="406">
                  <c:v>52826.126414260922</c:v>
                </c:pt>
                <c:pt idx="407">
                  <c:v>53121.456824256595</c:v>
                </c:pt>
                <c:pt idx="408">
                  <c:v>53418.202359133495</c:v>
                </c:pt>
                <c:pt idx="409">
                  <c:v>53716.369799698346</c:v>
                </c:pt>
                <c:pt idx="410">
                  <c:v>54015.965959249239</c:v>
                </c:pt>
                <c:pt idx="411">
                  <c:v>54316.997683731308</c:v>
                </c:pt>
                <c:pt idx="412">
                  <c:v>54619.471851893191</c:v>
                </c:pt>
                <c:pt idx="413">
                  <c:v>54923.395375444183</c:v>
                </c:pt>
                <c:pt idx="414">
                  <c:v>55228.775199212192</c:v>
                </c:pt>
                <c:pt idx="415">
                  <c:v>55535.61830130242</c:v>
                </c:pt>
                <c:pt idx="416">
                  <c:v>55843.931693256833</c:v>
                </c:pt>
                <c:pt idx="417">
                  <c:v>56153.722420214355</c:v>
                </c:pt>
                <c:pt idx="418">
                  <c:v>56464.997561071883</c:v>
                </c:pt>
                <c:pt idx="419">
                  <c:v>56777.764228646025</c:v>
                </c:pt>
                <c:pt idx="420">
                  <c:v>57092.02956983562</c:v>
                </c:pt>
                <c:pt idx="421">
                  <c:v>57407.800765785083</c:v>
                </c:pt>
                <c:pt idx="422">
                  <c:v>57725.085032048475</c:v>
                </c:pt>
                <c:pt idx="423">
                  <c:v>58043.88961875438</c:v>
                </c:pt>
                <c:pt idx="424">
                  <c:v>58364.221810771582</c:v>
                </c:pt>
                <c:pt idx="425">
                  <c:v>58686.088927875535</c:v>
                </c:pt>
                <c:pt idx="426">
                  <c:v>59009.498324915607</c:v>
                </c:pt>
                <c:pt idx="427">
                  <c:v>59334.45739198316</c:v>
                </c:pt>
                <c:pt idx="428">
                  <c:v>59660.973554580414</c:v>
                </c:pt>
                <c:pt idx="429">
                  <c:v>59989.054273790112</c:v>
                </c:pt>
                <c:pt idx="430">
                  <c:v>60318.707046446027</c:v>
                </c:pt>
                <c:pt idx="431">
                  <c:v>60649.939405304249</c:v>
                </c:pt>
                <c:pt idx="432">
                  <c:v>60982.758919215332</c:v>
                </c:pt>
                <c:pt idx="433">
                  <c:v>61317.17319329724</c:v>
                </c:pt>
                <c:pt idx="434">
                  <c:v>61653.189869109126</c:v>
                </c:pt>
                <c:pt idx="435">
                  <c:v>61990.816624825944</c:v>
                </c:pt>
                <c:pt idx="436">
                  <c:v>62330.061175413903</c:v>
                </c:pt>
                <c:pt idx="437">
                  <c:v>62670.931272806767</c:v>
                </c:pt>
                <c:pt idx="438">
                  <c:v>63013.434706082968</c:v>
                </c:pt>
                <c:pt idx="439">
                  <c:v>63357.579301643615</c:v>
                </c:pt>
                <c:pt idx="440">
                  <c:v>63703.372923391325</c:v>
                </c:pt>
                <c:pt idx="441">
                  <c:v>64050.823472909913</c:v>
                </c:pt>
                <c:pt idx="442">
                  <c:v>64399.938889644945</c:v>
                </c:pt>
                <c:pt idx="443">
                  <c:v>64750.727151085164</c:v>
                </c:pt>
                <c:pt idx="444">
                  <c:v>65103.196272944784</c:v>
                </c:pt>
                <c:pt idx="445">
                  <c:v>65457.354309346651</c:v>
                </c:pt>
                <c:pt idx="446">
                  <c:v>65813.20935300627</c:v>
                </c:pt>
                <c:pt idx="447">
                  <c:v>66170.769535416766</c:v>
                </c:pt>
                <c:pt idx="448">
                  <c:v>66530.043027034641</c:v>
                </c:pt>
                <c:pt idx="449">
                  <c:v>66891.038037466511</c:v>
                </c:pt>
                <c:pt idx="450">
                  <c:v>67253.762815656708</c:v>
                </c:pt>
                <c:pt idx="451">
                  <c:v>67618.225650075736</c:v>
                </c:pt>
                <c:pt idx="452">
                  <c:v>67984.434868909681</c:v>
                </c:pt>
                <c:pt idx="453">
                  <c:v>68352.398840250535</c:v>
                </c:pt>
                <c:pt idx="454">
                  <c:v>68722.125972287409</c:v>
                </c:pt>
                <c:pt idx="455">
                  <c:v>69093.624713498619</c:v>
                </c:pt>
                <c:pt idx="456">
                  <c:v>69466.9035528448</c:v>
                </c:pt>
                <c:pt idx="457">
                  <c:v>69841.971019962846</c:v>
                </c:pt>
                <c:pt idx="458">
                  <c:v>70218.835685360842</c:v>
                </c:pt>
                <c:pt idx="459">
                  <c:v>70597.506160613862</c:v>
                </c:pt>
                <c:pt idx="460">
                  <c:v>70977.9910985608</c:v>
                </c:pt>
                <c:pt idx="461">
                  <c:v>71360.299193502069</c:v>
                </c:pt>
                <c:pt idx="462">
                  <c:v>71744.439181398266</c:v>
                </c:pt>
                <c:pt idx="463">
                  <c:v>72130.419840069808</c:v>
                </c:pt>
                <c:pt idx="464">
                  <c:v>72518.249989397475</c:v>
                </c:pt>
                <c:pt idx="465">
                  <c:v>72907.938491524008</c:v>
                </c:pt>
                <c:pt idx="466">
                  <c:v>73299.49425105656</c:v>
                </c:pt>
                <c:pt idx="467">
                  <c:v>73692.926215270214</c:v>
                </c:pt>
                <c:pt idx="468">
                  <c:v>74088.243374312384</c:v>
                </c:pt>
                <c:pt idx="469">
                  <c:v>74485.454761408299</c:v>
                </c:pt>
                <c:pt idx="470">
                  <c:v>74884.569453067379</c:v>
                </c:pt>
                <c:pt idx="471">
                  <c:v>75285.596569290661</c:v>
                </c:pt>
                <c:pt idx="472">
                  <c:v>75688.545273779178</c:v>
                </c:pt>
                <c:pt idx="473">
                  <c:v>76093.424774143379</c:v>
                </c:pt>
                <c:pt idx="474">
                  <c:v>76500.244322113489</c:v>
                </c:pt>
                <c:pt idx="475">
                  <c:v>76909.01321375095</c:v>
                </c:pt>
                <c:pt idx="476">
                  <c:v>77319.740789660849</c:v>
                </c:pt>
                <c:pt idx="477">
                  <c:v>77732.436435205309</c:v>
                </c:pt>
                <c:pt idx="478">
                  <c:v>78147.10958071801</c:v>
                </c:pt>
                <c:pt idx="479">
                  <c:v>78563.769701719619</c:v>
                </c:pt>
                <c:pt idx="480">
                  <c:v>78982.426319134363</c:v>
                </c:pt>
                <c:pt idx="481">
                  <c:v>79403.088999507556</c:v>
                </c:pt>
                <c:pt idx="482">
                  <c:v>79825.767355224205</c:v>
                </c:pt>
                <c:pt idx="483">
                  <c:v>80250.471044728663</c:v>
                </c:pt>
                <c:pt idx="484">
                  <c:v>80677.209772745322</c:v>
                </c:pt>
                <c:pt idx="485">
                  <c:v>81105.993290500395</c:v>
                </c:pt>
                <c:pt idx="486">
                  <c:v>81536.831395944711</c:v>
                </c:pt>
                <c:pt idx="487">
                  <c:v>81969.733933977623</c:v>
                </c:pt>
                <c:pt idx="488">
                  <c:v>82404.710796671934</c:v>
                </c:pt>
                <c:pt idx="489">
                  <c:v>82841.771923499997</c:v>
                </c:pt>
                <c:pt idx="490">
                  <c:v>83280.927301560776</c:v>
                </c:pt>
                <c:pt idx="491">
                  <c:v>83722.186965808098</c:v>
                </c:pt>
                <c:pt idx="492">
                  <c:v>84165.560999279929</c:v>
                </c:pt>
                <c:pt idx="493">
                  <c:v>84611.059533328807</c:v>
                </c:pt>
                <c:pt idx="494">
                  <c:v>85058.692747853347</c:v>
                </c:pt>
                <c:pt idx="495">
                  <c:v>85508.470871530808</c:v>
                </c:pt>
                <c:pt idx="496">
                  <c:v>85960.404182050901</c:v>
                </c:pt>
                <c:pt idx="497">
                  <c:v>86414.503006350569</c:v>
                </c:pt>
                <c:pt idx="498">
                  <c:v>86870.777720850005</c:v>
                </c:pt>
                <c:pt idx="499">
                  <c:v>87329.238751689743</c:v>
                </c:pt>
                <c:pt idx="500">
                  <c:v>87789.896574968923</c:v>
                </c:pt>
                <c:pt idx="501">
                  <c:v>88252.761716984649</c:v>
                </c:pt>
                <c:pt idx="502">
                  <c:v>88717.844754472535</c:v>
                </c:pt>
                <c:pt idx="503">
                  <c:v>89185.156314848384</c:v>
                </c:pt>
                <c:pt idx="504">
                  <c:v>89654.707076451028</c:v>
                </c:pt>
                <c:pt idx="505">
                  <c:v>90126.507768786352</c:v>
                </c:pt>
                <c:pt idx="506">
                  <c:v>90600.569172772462</c:v>
                </c:pt>
                <c:pt idx="507">
                  <c:v>91076.902120985993</c:v>
                </c:pt>
                <c:pt idx="508">
                  <c:v>91555.517497909721</c:v>
                </c:pt>
                <c:pt idx="509">
                  <c:v>92036.426240181201</c:v>
                </c:pt>
                <c:pt idx="510">
                  <c:v>92519.639336842738</c:v>
                </c:pt>
                <c:pt idx="511">
                  <c:v>93005.16782959245</c:v>
                </c:pt>
                <c:pt idx="512">
                  <c:v>93493.022813036587</c:v>
                </c:pt>
                <c:pt idx="513">
                  <c:v>93983.215434943049</c:v>
                </c:pt>
                <c:pt idx="514">
                  <c:v>94475.756896496154</c:v>
                </c:pt>
                <c:pt idx="515">
                  <c:v>94970.65845255254</c:v>
                </c:pt>
                <c:pt idx="516">
                  <c:v>95467.93141189836</c:v>
                </c:pt>
                <c:pt idx="517">
                  <c:v>95967.587137507711</c:v>
                </c:pt>
                <c:pt idx="518">
                  <c:v>96469.637046802265</c:v>
                </c:pt>
                <c:pt idx="519">
                  <c:v>96974.092611912201</c:v>
                </c:pt>
                <c:pt idx="520">
                  <c:v>97480.965359938287</c:v>
                </c:pt>
                <c:pt idx="521">
                  <c:v>97990.266873215325</c:v>
                </c:pt>
                <c:pt idx="522">
                  <c:v>98502.008789576823</c:v>
                </c:pt>
                <c:pt idx="523">
                  <c:v>99016.202802620886</c:v>
                </c:pt>
                <c:pt idx="524">
                  <c:v>99532.860661977451</c:v>
                </c:pt>
                <c:pt idx="525">
                  <c:v>100051.99417357676</c:v>
                </c:pt>
                <c:pt idx="526">
                  <c:v>100573.61519991915</c:v>
                </c:pt>
                <c:pt idx="527">
                  <c:v>101097.73566034609</c:v>
                </c:pt>
                <c:pt idx="528">
                  <c:v>101624.36753131259</c:v>
                </c:pt>
                <c:pt idx="529">
                  <c:v>102153.5228466608</c:v>
                </c:pt>
                <c:pt idx="530">
                  <c:v>102685.21369789504</c:v>
                </c:pt>
                <c:pt idx="531">
                  <c:v>103219.45223445812</c:v>
                </c:pt>
                <c:pt idx="532">
                  <c:v>103756.2506640089</c:v>
                </c:pt>
                <c:pt idx="533">
                  <c:v>104295.62125270128</c:v>
                </c:pt>
                <c:pt idx="534">
                  <c:v>104837.57632546448</c:v>
                </c:pt>
                <c:pt idx="535">
                  <c:v>105382.12826628466</c:v>
                </c:pt>
                <c:pt idx="536">
                  <c:v>105929.28951848795</c:v>
                </c:pt>
                <c:pt idx="537">
                  <c:v>106479.0725850247</c:v>
                </c:pt>
                <c:pt idx="538">
                  <c:v>107031.49002875527</c:v>
                </c:pt>
                <c:pt idx="539">
                  <c:v>107586.55447273706</c:v>
                </c:pt>
                <c:pt idx="540">
                  <c:v>108144.27860051293</c:v>
                </c:pt>
                <c:pt idx="541">
                  <c:v>108704.67515640106</c:v>
                </c:pt>
                <c:pt idx="542">
                  <c:v>109267.75694578615</c:v>
                </c:pt>
                <c:pt idx="543">
                  <c:v>109833.53683541204</c:v>
                </c:pt>
                <c:pt idx="544">
                  <c:v>110402.02775367573</c:v>
                </c:pt>
                <c:pt idx="545">
                  <c:v>110973.24269092277</c:v>
                </c:pt>
                <c:pt idx="546">
                  <c:v>111547.19469974411</c:v>
                </c:pt>
                <c:pt idx="547">
                  <c:v>112123.89689527439</c:v>
                </c:pt>
                <c:pt idx="548">
                  <c:v>112703.36245549159</c:v>
                </c:pt>
                <c:pt idx="549">
                  <c:v>113285.60462151816</c:v>
                </c:pt>
                <c:pt idx="550">
                  <c:v>113870.6366979236</c:v>
                </c:pt>
                <c:pt idx="551">
                  <c:v>114458.4720530285</c:v>
                </c:pt>
                <c:pt idx="552">
                  <c:v>115049.12411920993</c:v>
                </c:pt>
                <c:pt idx="553">
                  <c:v>115642.60639320848</c:v>
                </c:pt>
                <c:pt idx="554">
                  <c:v>116238.9324364366</c:v>
                </c:pt>
                <c:pt idx="555">
                  <c:v>116838.11587528854</c:v>
                </c:pt>
                <c:pt idx="556">
                  <c:v>117440.17040145163</c:v>
                </c:pt>
                <c:pt idx="557">
                  <c:v>118045.10977221925</c:v>
                </c:pt>
                <c:pt idx="558">
                  <c:v>118652.94781080514</c:v>
                </c:pt>
                <c:pt idx="559">
                  <c:v>119263.69840665926</c:v>
                </c:pt>
                <c:pt idx="560">
                  <c:v>119877.37551578517</c:v>
                </c:pt>
                <c:pt idx="561">
                  <c:v>120493.99316105897</c:v>
                </c:pt>
                <c:pt idx="562">
                  <c:v>121113.56543254972</c:v>
                </c:pt>
                <c:pt idx="563">
                  <c:v>121736.10648784135</c:v>
                </c:pt>
                <c:pt idx="564">
                  <c:v>122361.63055235625</c:v>
                </c:pt>
                <c:pt idx="565">
                  <c:v>122990.15191968028</c:v>
                </c:pt>
                <c:pt idx="566">
                  <c:v>123621.68495188942</c:v>
                </c:pt>
                <c:pt idx="567">
                  <c:v>124256.24407987788</c:v>
                </c:pt>
                <c:pt idx="568">
                  <c:v>124893.84380368797</c:v>
                </c:pt>
                <c:pt idx="569">
                  <c:v>125534.49869284131</c:v>
                </c:pt>
                <c:pt idx="570">
                  <c:v>126178.22338667185</c:v>
                </c:pt>
                <c:pt idx="571">
                  <c:v>126825.03259466031</c:v>
                </c:pt>
                <c:pt idx="572">
                  <c:v>127474.94109677039</c:v>
                </c:pt>
                <c:pt idx="573">
                  <c:v>128127.96374378641</c:v>
                </c:pt>
                <c:pt idx="574">
                  <c:v>128784.11545765273</c:v>
                </c:pt>
                <c:pt idx="575">
                  <c:v>129443.41123181465</c:v>
                </c:pt>
                <c:pt idx="576">
                  <c:v>130105.8661315611</c:v>
                </c:pt>
                <c:pt idx="577">
                  <c:v>130771.49529436883</c:v>
                </c:pt>
                <c:pt idx="578">
                  <c:v>131440.31393024835</c:v>
                </c:pt>
                <c:pt idx="579">
                  <c:v>132112.33732209145</c:v>
                </c:pt>
                <c:pt idx="580">
                  <c:v>132787.58082602048</c:v>
                </c:pt>
                <c:pt idx="581">
                  <c:v>133466.05987173915</c:v>
                </c:pt>
                <c:pt idx="582">
                  <c:v>134147.78996288523</c:v>
                </c:pt>
                <c:pt idx="583">
                  <c:v>134832.78667738472</c:v>
                </c:pt>
                <c:pt idx="584">
                  <c:v>135521.06566780785</c:v>
                </c:pt>
                <c:pt idx="585">
                  <c:v>136212.64266172677</c:v>
                </c:pt>
                <c:pt idx="586">
                  <c:v>136907.53346207488</c:v>
                </c:pt>
                <c:pt idx="587">
                  <c:v>137605.753947508</c:v>
                </c:pt>
                <c:pt idx="588">
                  <c:v>138307.32007276715</c:v>
                </c:pt>
                <c:pt idx="589">
                  <c:v>139012.24786904317</c:v>
                </c:pt>
                <c:pt idx="590">
                  <c:v>139720.55344434301</c:v>
                </c:pt>
                <c:pt idx="591">
                  <c:v>140432.25298385782</c:v>
                </c:pt>
                <c:pt idx="592">
                  <c:v>141147.3627503328</c:v>
                </c:pt>
                <c:pt idx="593">
                  <c:v>141865.8990844388</c:v>
                </c:pt>
                <c:pt idx="594">
                  <c:v>142587.87840514575</c:v>
                </c:pt>
                <c:pt idx="595">
                  <c:v>143313.31721009774</c:v>
                </c:pt>
                <c:pt idx="596">
                  <c:v>144042.23207599012</c:v>
                </c:pt>
                <c:pt idx="597">
                  <c:v>144774.63965894823</c:v>
                </c:pt>
                <c:pt idx="598">
                  <c:v>145510.55669490804</c:v>
                </c:pt>
                <c:pt idx="599">
                  <c:v>146249.99999999849</c:v>
                </c:pt>
                <c:pt idx="600">
                  <c:v>146989.44330509045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</c:numCache>
            </c:numRef>
          </c:val>
        </c:ser>
        <c:ser>
          <c:idx val="2"/>
          <c:order val="1"/>
          <c:tx>
            <c:strRef>
              <c:f>'Park Place Amortization'!$N$10</c:f>
              <c:strCache>
                <c:ptCount val="1"/>
                <c:pt idx="0">
                  <c:v>Loan Balance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numRef>
              <c:f>'Park Place Amortization'!$D$11:$D$614</c:f>
              <c:numCache>
                <c:formatCode>General</c:formatCode>
                <c:ptCount val="604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2014</c:v>
                </c:pt>
                <c:pt idx="13">
                  <c:v>2014</c:v>
                </c:pt>
                <c:pt idx="14">
                  <c:v>2014</c:v>
                </c:pt>
                <c:pt idx="15">
                  <c:v>2014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2018</c:v>
                </c:pt>
                <c:pt idx="53">
                  <c:v>2018</c:v>
                </c:pt>
                <c:pt idx="54">
                  <c:v>2018</c:v>
                </c:pt>
                <c:pt idx="55">
                  <c:v>2018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2018</c:v>
                </c:pt>
                <c:pt idx="61">
                  <c:v>2018</c:v>
                </c:pt>
                <c:pt idx="62">
                  <c:v>2018</c:v>
                </c:pt>
                <c:pt idx="63">
                  <c:v>2018</c:v>
                </c:pt>
                <c:pt idx="64">
                  <c:v>2019</c:v>
                </c:pt>
                <c:pt idx="65">
                  <c:v>2019</c:v>
                </c:pt>
                <c:pt idx="66">
                  <c:v>2019</c:v>
                </c:pt>
                <c:pt idx="67">
                  <c:v>2019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2020</c:v>
                </c:pt>
                <c:pt idx="87">
                  <c:v>2020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2022</c:v>
                </c:pt>
                <c:pt idx="101">
                  <c:v>2022</c:v>
                </c:pt>
                <c:pt idx="102">
                  <c:v>2022</c:v>
                </c:pt>
                <c:pt idx="103">
                  <c:v>2022</c:v>
                </c:pt>
                <c:pt idx="104">
                  <c:v>2022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2023</c:v>
                </c:pt>
                <c:pt idx="113">
                  <c:v>2023</c:v>
                </c:pt>
                <c:pt idx="114">
                  <c:v>2023</c:v>
                </c:pt>
                <c:pt idx="115">
                  <c:v>2023</c:v>
                </c:pt>
                <c:pt idx="116">
                  <c:v>2023</c:v>
                </c:pt>
                <c:pt idx="117">
                  <c:v>2023</c:v>
                </c:pt>
                <c:pt idx="118">
                  <c:v>2023</c:v>
                </c:pt>
                <c:pt idx="119">
                  <c:v>2023</c:v>
                </c:pt>
                <c:pt idx="120">
                  <c:v>2023</c:v>
                </c:pt>
                <c:pt idx="121">
                  <c:v>2023</c:v>
                </c:pt>
                <c:pt idx="122">
                  <c:v>2023</c:v>
                </c:pt>
                <c:pt idx="123">
                  <c:v>2023</c:v>
                </c:pt>
                <c:pt idx="124">
                  <c:v>2024</c:v>
                </c:pt>
                <c:pt idx="125">
                  <c:v>2024</c:v>
                </c:pt>
                <c:pt idx="126">
                  <c:v>2024</c:v>
                </c:pt>
                <c:pt idx="127">
                  <c:v>2024</c:v>
                </c:pt>
                <c:pt idx="128">
                  <c:v>2024</c:v>
                </c:pt>
                <c:pt idx="129">
                  <c:v>2024</c:v>
                </c:pt>
                <c:pt idx="130">
                  <c:v>2024</c:v>
                </c:pt>
                <c:pt idx="131">
                  <c:v>2024</c:v>
                </c:pt>
                <c:pt idx="132">
                  <c:v>2024</c:v>
                </c:pt>
                <c:pt idx="133">
                  <c:v>2024</c:v>
                </c:pt>
                <c:pt idx="134">
                  <c:v>2024</c:v>
                </c:pt>
                <c:pt idx="135">
                  <c:v>2024</c:v>
                </c:pt>
                <c:pt idx="136">
                  <c:v>2025</c:v>
                </c:pt>
                <c:pt idx="137">
                  <c:v>2025</c:v>
                </c:pt>
                <c:pt idx="138">
                  <c:v>2025</c:v>
                </c:pt>
                <c:pt idx="139">
                  <c:v>2025</c:v>
                </c:pt>
                <c:pt idx="140">
                  <c:v>2025</c:v>
                </c:pt>
                <c:pt idx="141">
                  <c:v>2025</c:v>
                </c:pt>
                <c:pt idx="142">
                  <c:v>2025</c:v>
                </c:pt>
                <c:pt idx="143">
                  <c:v>2025</c:v>
                </c:pt>
                <c:pt idx="144">
                  <c:v>2025</c:v>
                </c:pt>
                <c:pt idx="145">
                  <c:v>2025</c:v>
                </c:pt>
                <c:pt idx="146">
                  <c:v>2025</c:v>
                </c:pt>
                <c:pt idx="147">
                  <c:v>2025</c:v>
                </c:pt>
                <c:pt idx="148">
                  <c:v>2026</c:v>
                </c:pt>
                <c:pt idx="149">
                  <c:v>2026</c:v>
                </c:pt>
                <c:pt idx="150">
                  <c:v>2026</c:v>
                </c:pt>
                <c:pt idx="151">
                  <c:v>2026</c:v>
                </c:pt>
                <c:pt idx="152">
                  <c:v>2026</c:v>
                </c:pt>
                <c:pt idx="153">
                  <c:v>2026</c:v>
                </c:pt>
                <c:pt idx="154">
                  <c:v>2026</c:v>
                </c:pt>
                <c:pt idx="155">
                  <c:v>2026</c:v>
                </c:pt>
                <c:pt idx="156">
                  <c:v>2026</c:v>
                </c:pt>
                <c:pt idx="157">
                  <c:v>2026</c:v>
                </c:pt>
                <c:pt idx="158">
                  <c:v>2026</c:v>
                </c:pt>
                <c:pt idx="159">
                  <c:v>2026</c:v>
                </c:pt>
                <c:pt idx="160">
                  <c:v>2027</c:v>
                </c:pt>
                <c:pt idx="161">
                  <c:v>2027</c:v>
                </c:pt>
                <c:pt idx="162">
                  <c:v>2027</c:v>
                </c:pt>
                <c:pt idx="163">
                  <c:v>2027</c:v>
                </c:pt>
                <c:pt idx="164">
                  <c:v>2027</c:v>
                </c:pt>
                <c:pt idx="165">
                  <c:v>2027</c:v>
                </c:pt>
                <c:pt idx="166">
                  <c:v>2027</c:v>
                </c:pt>
                <c:pt idx="167">
                  <c:v>2027</c:v>
                </c:pt>
                <c:pt idx="168">
                  <c:v>2027</c:v>
                </c:pt>
                <c:pt idx="169">
                  <c:v>2027</c:v>
                </c:pt>
                <c:pt idx="170">
                  <c:v>2027</c:v>
                </c:pt>
                <c:pt idx="171">
                  <c:v>2027</c:v>
                </c:pt>
                <c:pt idx="172">
                  <c:v>2028</c:v>
                </c:pt>
                <c:pt idx="173">
                  <c:v>2028</c:v>
                </c:pt>
                <c:pt idx="174">
                  <c:v>2028</c:v>
                </c:pt>
                <c:pt idx="175">
                  <c:v>2028</c:v>
                </c:pt>
                <c:pt idx="176">
                  <c:v>2028</c:v>
                </c:pt>
                <c:pt idx="177">
                  <c:v>2028</c:v>
                </c:pt>
                <c:pt idx="178">
                  <c:v>2028</c:v>
                </c:pt>
                <c:pt idx="179">
                  <c:v>2028</c:v>
                </c:pt>
                <c:pt idx="180">
                  <c:v>2028</c:v>
                </c:pt>
                <c:pt idx="181">
                  <c:v>2028</c:v>
                </c:pt>
                <c:pt idx="182">
                  <c:v>2028</c:v>
                </c:pt>
                <c:pt idx="183">
                  <c:v>2028</c:v>
                </c:pt>
                <c:pt idx="184">
                  <c:v>2029</c:v>
                </c:pt>
                <c:pt idx="185">
                  <c:v>2029</c:v>
                </c:pt>
                <c:pt idx="186">
                  <c:v>2029</c:v>
                </c:pt>
                <c:pt idx="187">
                  <c:v>2029</c:v>
                </c:pt>
                <c:pt idx="188">
                  <c:v>2029</c:v>
                </c:pt>
                <c:pt idx="189">
                  <c:v>2029</c:v>
                </c:pt>
                <c:pt idx="190">
                  <c:v>2029</c:v>
                </c:pt>
                <c:pt idx="191">
                  <c:v>2029</c:v>
                </c:pt>
                <c:pt idx="192">
                  <c:v>2029</c:v>
                </c:pt>
                <c:pt idx="193">
                  <c:v>2029</c:v>
                </c:pt>
                <c:pt idx="194">
                  <c:v>2029</c:v>
                </c:pt>
                <c:pt idx="195">
                  <c:v>2029</c:v>
                </c:pt>
                <c:pt idx="196">
                  <c:v>2030</c:v>
                </c:pt>
                <c:pt idx="197">
                  <c:v>2030</c:v>
                </c:pt>
                <c:pt idx="198">
                  <c:v>2030</c:v>
                </c:pt>
                <c:pt idx="199">
                  <c:v>2030</c:v>
                </c:pt>
                <c:pt idx="200">
                  <c:v>2030</c:v>
                </c:pt>
                <c:pt idx="201">
                  <c:v>2030</c:v>
                </c:pt>
                <c:pt idx="202">
                  <c:v>2030</c:v>
                </c:pt>
                <c:pt idx="203">
                  <c:v>2030</c:v>
                </c:pt>
                <c:pt idx="204">
                  <c:v>2030</c:v>
                </c:pt>
                <c:pt idx="205">
                  <c:v>2030</c:v>
                </c:pt>
                <c:pt idx="206">
                  <c:v>2030</c:v>
                </c:pt>
                <c:pt idx="207">
                  <c:v>2030</c:v>
                </c:pt>
                <c:pt idx="208">
                  <c:v>2031</c:v>
                </c:pt>
                <c:pt idx="209">
                  <c:v>2031</c:v>
                </c:pt>
                <c:pt idx="210">
                  <c:v>2031</c:v>
                </c:pt>
                <c:pt idx="211">
                  <c:v>2031</c:v>
                </c:pt>
                <c:pt idx="212">
                  <c:v>2031</c:v>
                </c:pt>
                <c:pt idx="213">
                  <c:v>2031</c:v>
                </c:pt>
                <c:pt idx="214">
                  <c:v>2031</c:v>
                </c:pt>
                <c:pt idx="215">
                  <c:v>2031</c:v>
                </c:pt>
                <c:pt idx="216">
                  <c:v>2031</c:v>
                </c:pt>
                <c:pt idx="217">
                  <c:v>2031</c:v>
                </c:pt>
                <c:pt idx="218">
                  <c:v>2031</c:v>
                </c:pt>
                <c:pt idx="219">
                  <c:v>2031</c:v>
                </c:pt>
                <c:pt idx="220">
                  <c:v>2032</c:v>
                </c:pt>
                <c:pt idx="221">
                  <c:v>2032</c:v>
                </c:pt>
                <c:pt idx="222">
                  <c:v>2032</c:v>
                </c:pt>
                <c:pt idx="223">
                  <c:v>2032</c:v>
                </c:pt>
                <c:pt idx="224">
                  <c:v>2032</c:v>
                </c:pt>
                <c:pt idx="225">
                  <c:v>2032</c:v>
                </c:pt>
                <c:pt idx="226">
                  <c:v>2032</c:v>
                </c:pt>
                <c:pt idx="227">
                  <c:v>2032</c:v>
                </c:pt>
                <c:pt idx="228">
                  <c:v>2032</c:v>
                </c:pt>
                <c:pt idx="229">
                  <c:v>2032</c:v>
                </c:pt>
                <c:pt idx="230">
                  <c:v>2032</c:v>
                </c:pt>
                <c:pt idx="231">
                  <c:v>2032</c:v>
                </c:pt>
                <c:pt idx="232">
                  <c:v>2033</c:v>
                </c:pt>
                <c:pt idx="233">
                  <c:v>2033</c:v>
                </c:pt>
                <c:pt idx="234">
                  <c:v>2033</c:v>
                </c:pt>
                <c:pt idx="235">
                  <c:v>2033</c:v>
                </c:pt>
                <c:pt idx="236">
                  <c:v>2033</c:v>
                </c:pt>
                <c:pt idx="237">
                  <c:v>2033</c:v>
                </c:pt>
                <c:pt idx="238">
                  <c:v>2033</c:v>
                </c:pt>
                <c:pt idx="239">
                  <c:v>2033</c:v>
                </c:pt>
                <c:pt idx="240">
                  <c:v>2033</c:v>
                </c:pt>
                <c:pt idx="241">
                  <c:v>2033</c:v>
                </c:pt>
                <c:pt idx="242">
                  <c:v>2033</c:v>
                </c:pt>
                <c:pt idx="243">
                  <c:v>2033</c:v>
                </c:pt>
                <c:pt idx="244">
                  <c:v>2034</c:v>
                </c:pt>
                <c:pt idx="245">
                  <c:v>2034</c:v>
                </c:pt>
                <c:pt idx="246">
                  <c:v>2034</c:v>
                </c:pt>
                <c:pt idx="247">
                  <c:v>2034</c:v>
                </c:pt>
                <c:pt idx="248">
                  <c:v>2034</c:v>
                </c:pt>
                <c:pt idx="249">
                  <c:v>2034</c:v>
                </c:pt>
                <c:pt idx="250">
                  <c:v>2034</c:v>
                </c:pt>
                <c:pt idx="251">
                  <c:v>2034</c:v>
                </c:pt>
                <c:pt idx="252">
                  <c:v>2034</c:v>
                </c:pt>
                <c:pt idx="253">
                  <c:v>2034</c:v>
                </c:pt>
                <c:pt idx="254">
                  <c:v>2034</c:v>
                </c:pt>
                <c:pt idx="255">
                  <c:v>2034</c:v>
                </c:pt>
                <c:pt idx="256">
                  <c:v>2035</c:v>
                </c:pt>
                <c:pt idx="257">
                  <c:v>2035</c:v>
                </c:pt>
                <c:pt idx="258">
                  <c:v>2035</c:v>
                </c:pt>
                <c:pt idx="259">
                  <c:v>2035</c:v>
                </c:pt>
                <c:pt idx="260">
                  <c:v>2035</c:v>
                </c:pt>
                <c:pt idx="261">
                  <c:v>2035</c:v>
                </c:pt>
                <c:pt idx="262">
                  <c:v>2035</c:v>
                </c:pt>
                <c:pt idx="263">
                  <c:v>2035</c:v>
                </c:pt>
                <c:pt idx="264">
                  <c:v>2035</c:v>
                </c:pt>
                <c:pt idx="265">
                  <c:v>2035</c:v>
                </c:pt>
                <c:pt idx="266">
                  <c:v>2035</c:v>
                </c:pt>
                <c:pt idx="267">
                  <c:v>2035</c:v>
                </c:pt>
                <c:pt idx="268">
                  <c:v>2036</c:v>
                </c:pt>
                <c:pt idx="269">
                  <c:v>2036</c:v>
                </c:pt>
                <c:pt idx="270">
                  <c:v>2036</c:v>
                </c:pt>
                <c:pt idx="271">
                  <c:v>2036</c:v>
                </c:pt>
                <c:pt idx="272">
                  <c:v>2036</c:v>
                </c:pt>
                <c:pt idx="273">
                  <c:v>2036</c:v>
                </c:pt>
                <c:pt idx="274">
                  <c:v>2036</c:v>
                </c:pt>
                <c:pt idx="275">
                  <c:v>2036</c:v>
                </c:pt>
                <c:pt idx="276">
                  <c:v>2036</c:v>
                </c:pt>
                <c:pt idx="277">
                  <c:v>2036</c:v>
                </c:pt>
                <c:pt idx="278">
                  <c:v>2036</c:v>
                </c:pt>
                <c:pt idx="279">
                  <c:v>2036</c:v>
                </c:pt>
                <c:pt idx="280">
                  <c:v>2037</c:v>
                </c:pt>
                <c:pt idx="281">
                  <c:v>2037</c:v>
                </c:pt>
                <c:pt idx="282">
                  <c:v>2037</c:v>
                </c:pt>
                <c:pt idx="283">
                  <c:v>2037</c:v>
                </c:pt>
                <c:pt idx="284">
                  <c:v>2037</c:v>
                </c:pt>
                <c:pt idx="285">
                  <c:v>2037</c:v>
                </c:pt>
                <c:pt idx="286">
                  <c:v>2037</c:v>
                </c:pt>
                <c:pt idx="287">
                  <c:v>2037</c:v>
                </c:pt>
                <c:pt idx="288">
                  <c:v>2037</c:v>
                </c:pt>
                <c:pt idx="289">
                  <c:v>2037</c:v>
                </c:pt>
                <c:pt idx="290">
                  <c:v>2037</c:v>
                </c:pt>
                <c:pt idx="291">
                  <c:v>2037</c:v>
                </c:pt>
                <c:pt idx="292">
                  <c:v>2038</c:v>
                </c:pt>
                <c:pt idx="293">
                  <c:v>2038</c:v>
                </c:pt>
                <c:pt idx="294">
                  <c:v>2038</c:v>
                </c:pt>
                <c:pt idx="295">
                  <c:v>2038</c:v>
                </c:pt>
                <c:pt idx="296">
                  <c:v>2038</c:v>
                </c:pt>
                <c:pt idx="297">
                  <c:v>2038</c:v>
                </c:pt>
                <c:pt idx="298">
                  <c:v>2038</c:v>
                </c:pt>
                <c:pt idx="299">
                  <c:v>2038</c:v>
                </c:pt>
                <c:pt idx="300">
                  <c:v>2038</c:v>
                </c:pt>
                <c:pt idx="301">
                  <c:v>2038</c:v>
                </c:pt>
                <c:pt idx="302">
                  <c:v>2038</c:v>
                </c:pt>
                <c:pt idx="303">
                  <c:v>2038</c:v>
                </c:pt>
                <c:pt idx="304">
                  <c:v>2039</c:v>
                </c:pt>
                <c:pt idx="305">
                  <c:v>2039</c:v>
                </c:pt>
                <c:pt idx="306">
                  <c:v>2039</c:v>
                </c:pt>
                <c:pt idx="307">
                  <c:v>2039</c:v>
                </c:pt>
                <c:pt idx="308">
                  <c:v>2039</c:v>
                </c:pt>
                <c:pt idx="309">
                  <c:v>2039</c:v>
                </c:pt>
                <c:pt idx="310">
                  <c:v>2039</c:v>
                </c:pt>
                <c:pt idx="311">
                  <c:v>2039</c:v>
                </c:pt>
                <c:pt idx="312">
                  <c:v>2039</c:v>
                </c:pt>
                <c:pt idx="313">
                  <c:v>2039</c:v>
                </c:pt>
                <c:pt idx="314">
                  <c:v>2039</c:v>
                </c:pt>
                <c:pt idx="315">
                  <c:v>2039</c:v>
                </c:pt>
                <c:pt idx="316">
                  <c:v>2040</c:v>
                </c:pt>
                <c:pt idx="317">
                  <c:v>2040</c:v>
                </c:pt>
                <c:pt idx="318">
                  <c:v>2040</c:v>
                </c:pt>
                <c:pt idx="319">
                  <c:v>2040</c:v>
                </c:pt>
                <c:pt idx="320">
                  <c:v>2040</c:v>
                </c:pt>
                <c:pt idx="321">
                  <c:v>2040</c:v>
                </c:pt>
                <c:pt idx="322">
                  <c:v>2040</c:v>
                </c:pt>
                <c:pt idx="323">
                  <c:v>2040</c:v>
                </c:pt>
                <c:pt idx="324">
                  <c:v>2040</c:v>
                </c:pt>
                <c:pt idx="325">
                  <c:v>2040</c:v>
                </c:pt>
                <c:pt idx="326">
                  <c:v>2040</c:v>
                </c:pt>
                <c:pt idx="327">
                  <c:v>2040</c:v>
                </c:pt>
                <c:pt idx="328">
                  <c:v>2041</c:v>
                </c:pt>
                <c:pt idx="329">
                  <c:v>2041</c:v>
                </c:pt>
                <c:pt idx="330">
                  <c:v>2041</c:v>
                </c:pt>
                <c:pt idx="331">
                  <c:v>2041</c:v>
                </c:pt>
                <c:pt idx="332">
                  <c:v>2041</c:v>
                </c:pt>
                <c:pt idx="333">
                  <c:v>2041</c:v>
                </c:pt>
                <c:pt idx="334">
                  <c:v>2041</c:v>
                </c:pt>
                <c:pt idx="335">
                  <c:v>2041</c:v>
                </c:pt>
                <c:pt idx="336">
                  <c:v>2041</c:v>
                </c:pt>
                <c:pt idx="337">
                  <c:v>2041</c:v>
                </c:pt>
                <c:pt idx="338">
                  <c:v>2041</c:v>
                </c:pt>
                <c:pt idx="339">
                  <c:v>2041</c:v>
                </c:pt>
                <c:pt idx="340">
                  <c:v>2042</c:v>
                </c:pt>
                <c:pt idx="341">
                  <c:v>2042</c:v>
                </c:pt>
                <c:pt idx="342">
                  <c:v>2042</c:v>
                </c:pt>
                <c:pt idx="343">
                  <c:v>2042</c:v>
                </c:pt>
                <c:pt idx="344">
                  <c:v>2042</c:v>
                </c:pt>
                <c:pt idx="345">
                  <c:v>2042</c:v>
                </c:pt>
                <c:pt idx="346">
                  <c:v>2042</c:v>
                </c:pt>
                <c:pt idx="347">
                  <c:v>2042</c:v>
                </c:pt>
                <c:pt idx="348">
                  <c:v>2042</c:v>
                </c:pt>
                <c:pt idx="349">
                  <c:v>2042</c:v>
                </c:pt>
                <c:pt idx="350">
                  <c:v>2042</c:v>
                </c:pt>
                <c:pt idx="351">
                  <c:v>2042</c:v>
                </c:pt>
                <c:pt idx="352">
                  <c:v>2043</c:v>
                </c:pt>
                <c:pt idx="353">
                  <c:v>2043</c:v>
                </c:pt>
                <c:pt idx="354">
                  <c:v>2043</c:v>
                </c:pt>
                <c:pt idx="355">
                  <c:v>2043</c:v>
                </c:pt>
                <c:pt idx="356">
                  <c:v>2043</c:v>
                </c:pt>
                <c:pt idx="357">
                  <c:v>2043</c:v>
                </c:pt>
                <c:pt idx="358">
                  <c:v>2043</c:v>
                </c:pt>
                <c:pt idx="359">
                  <c:v>2043</c:v>
                </c:pt>
                <c:pt idx="360">
                  <c:v>2043</c:v>
                </c:pt>
                <c:pt idx="361">
                  <c:v>2043</c:v>
                </c:pt>
                <c:pt idx="362">
                  <c:v>2043</c:v>
                </c:pt>
                <c:pt idx="363">
                  <c:v>2043</c:v>
                </c:pt>
                <c:pt idx="364">
                  <c:v>2044</c:v>
                </c:pt>
                <c:pt idx="365">
                  <c:v>2044</c:v>
                </c:pt>
                <c:pt idx="366">
                  <c:v>2044</c:v>
                </c:pt>
                <c:pt idx="367">
                  <c:v>2044</c:v>
                </c:pt>
                <c:pt idx="368">
                  <c:v>2044</c:v>
                </c:pt>
                <c:pt idx="369">
                  <c:v>2044</c:v>
                </c:pt>
                <c:pt idx="370">
                  <c:v>2044</c:v>
                </c:pt>
                <c:pt idx="371">
                  <c:v>2044</c:v>
                </c:pt>
                <c:pt idx="372">
                  <c:v>2044</c:v>
                </c:pt>
                <c:pt idx="373">
                  <c:v>2044</c:v>
                </c:pt>
                <c:pt idx="374">
                  <c:v>2044</c:v>
                </c:pt>
                <c:pt idx="375">
                  <c:v>2044</c:v>
                </c:pt>
                <c:pt idx="376">
                  <c:v>2045</c:v>
                </c:pt>
                <c:pt idx="377">
                  <c:v>2045</c:v>
                </c:pt>
                <c:pt idx="378">
                  <c:v>2045</c:v>
                </c:pt>
                <c:pt idx="379">
                  <c:v>2045</c:v>
                </c:pt>
                <c:pt idx="380">
                  <c:v>2045</c:v>
                </c:pt>
                <c:pt idx="381">
                  <c:v>2045</c:v>
                </c:pt>
                <c:pt idx="382">
                  <c:v>2045</c:v>
                </c:pt>
                <c:pt idx="383">
                  <c:v>2045</c:v>
                </c:pt>
                <c:pt idx="384">
                  <c:v>2045</c:v>
                </c:pt>
                <c:pt idx="385">
                  <c:v>2045</c:v>
                </c:pt>
                <c:pt idx="386">
                  <c:v>2045</c:v>
                </c:pt>
                <c:pt idx="387">
                  <c:v>2045</c:v>
                </c:pt>
                <c:pt idx="388">
                  <c:v>2046</c:v>
                </c:pt>
                <c:pt idx="389">
                  <c:v>2046</c:v>
                </c:pt>
                <c:pt idx="390">
                  <c:v>2046</c:v>
                </c:pt>
                <c:pt idx="391">
                  <c:v>2046</c:v>
                </c:pt>
                <c:pt idx="392">
                  <c:v>2046</c:v>
                </c:pt>
                <c:pt idx="393">
                  <c:v>2046</c:v>
                </c:pt>
                <c:pt idx="394">
                  <c:v>2046</c:v>
                </c:pt>
                <c:pt idx="395">
                  <c:v>2046</c:v>
                </c:pt>
                <c:pt idx="396">
                  <c:v>2046</c:v>
                </c:pt>
                <c:pt idx="397">
                  <c:v>2046</c:v>
                </c:pt>
                <c:pt idx="398">
                  <c:v>2046</c:v>
                </c:pt>
                <c:pt idx="399">
                  <c:v>2046</c:v>
                </c:pt>
                <c:pt idx="400">
                  <c:v>2047</c:v>
                </c:pt>
                <c:pt idx="401">
                  <c:v>2047</c:v>
                </c:pt>
                <c:pt idx="402">
                  <c:v>2047</c:v>
                </c:pt>
                <c:pt idx="403">
                  <c:v>2047</c:v>
                </c:pt>
                <c:pt idx="404">
                  <c:v>2047</c:v>
                </c:pt>
                <c:pt idx="405">
                  <c:v>2047</c:v>
                </c:pt>
                <c:pt idx="406">
                  <c:v>2047</c:v>
                </c:pt>
                <c:pt idx="407">
                  <c:v>2047</c:v>
                </c:pt>
                <c:pt idx="408">
                  <c:v>2047</c:v>
                </c:pt>
                <c:pt idx="409">
                  <c:v>2047</c:v>
                </c:pt>
                <c:pt idx="410">
                  <c:v>2047</c:v>
                </c:pt>
                <c:pt idx="411">
                  <c:v>2047</c:v>
                </c:pt>
                <c:pt idx="412">
                  <c:v>2048</c:v>
                </c:pt>
                <c:pt idx="413">
                  <c:v>2048</c:v>
                </c:pt>
                <c:pt idx="414">
                  <c:v>2048</c:v>
                </c:pt>
                <c:pt idx="415">
                  <c:v>2048</c:v>
                </c:pt>
                <c:pt idx="416">
                  <c:v>2048</c:v>
                </c:pt>
                <c:pt idx="417">
                  <c:v>2048</c:v>
                </c:pt>
                <c:pt idx="418">
                  <c:v>2048</c:v>
                </c:pt>
                <c:pt idx="419">
                  <c:v>2048</c:v>
                </c:pt>
                <c:pt idx="420">
                  <c:v>2048</c:v>
                </c:pt>
                <c:pt idx="421">
                  <c:v>2048</c:v>
                </c:pt>
                <c:pt idx="422">
                  <c:v>2048</c:v>
                </c:pt>
                <c:pt idx="423">
                  <c:v>2048</c:v>
                </c:pt>
                <c:pt idx="424">
                  <c:v>2049</c:v>
                </c:pt>
                <c:pt idx="425">
                  <c:v>2049</c:v>
                </c:pt>
                <c:pt idx="426">
                  <c:v>2049</c:v>
                </c:pt>
                <c:pt idx="427">
                  <c:v>2049</c:v>
                </c:pt>
                <c:pt idx="428">
                  <c:v>2049</c:v>
                </c:pt>
                <c:pt idx="429">
                  <c:v>2049</c:v>
                </c:pt>
                <c:pt idx="430">
                  <c:v>2049</c:v>
                </c:pt>
                <c:pt idx="431">
                  <c:v>2049</c:v>
                </c:pt>
                <c:pt idx="432">
                  <c:v>2049</c:v>
                </c:pt>
                <c:pt idx="433">
                  <c:v>2049</c:v>
                </c:pt>
                <c:pt idx="434">
                  <c:v>2049</c:v>
                </c:pt>
                <c:pt idx="435">
                  <c:v>2049</c:v>
                </c:pt>
                <c:pt idx="436">
                  <c:v>2050</c:v>
                </c:pt>
                <c:pt idx="437">
                  <c:v>2050</c:v>
                </c:pt>
                <c:pt idx="438">
                  <c:v>2050</c:v>
                </c:pt>
                <c:pt idx="439">
                  <c:v>2050</c:v>
                </c:pt>
                <c:pt idx="440">
                  <c:v>2050</c:v>
                </c:pt>
                <c:pt idx="441">
                  <c:v>2050</c:v>
                </c:pt>
                <c:pt idx="442">
                  <c:v>2050</c:v>
                </c:pt>
                <c:pt idx="443">
                  <c:v>2050</c:v>
                </c:pt>
                <c:pt idx="444">
                  <c:v>2050</c:v>
                </c:pt>
                <c:pt idx="445">
                  <c:v>2050</c:v>
                </c:pt>
                <c:pt idx="446">
                  <c:v>2050</c:v>
                </c:pt>
                <c:pt idx="447">
                  <c:v>2050</c:v>
                </c:pt>
                <c:pt idx="448">
                  <c:v>2051</c:v>
                </c:pt>
                <c:pt idx="449">
                  <c:v>2051</c:v>
                </c:pt>
                <c:pt idx="450">
                  <c:v>2051</c:v>
                </c:pt>
                <c:pt idx="451">
                  <c:v>2051</c:v>
                </c:pt>
                <c:pt idx="452">
                  <c:v>2051</c:v>
                </c:pt>
                <c:pt idx="453">
                  <c:v>2051</c:v>
                </c:pt>
                <c:pt idx="454">
                  <c:v>2051</c:v>
                </c:pt>
                <c:pt idx="455">
                  <c:v>2051</c:v>
                </c:pt>
                <c:pt idx="456">
                  <c:v>2051</c:v>
                </c:pt>
                <c:pt idx="457">
                  <c:v>2051</c:v>
                </c:pt>
                <c:pt idx="458">
                  <c:v>2051</c:v>
                </c:pt>
                <c:pt idx="459">
                  <c:v>2051</c:v>
                </c:pt>
                <c:pt idx="460">
                  <c:v>2052</c:v>
                </c:pt>
                <c:pt idx="461">
                  <c:v>2052</c:v>
                </c:pt>
                <c:pt idx="462">
                  <c:v>2052</c:v>
                </c:pt>
                <c:pt idx="463">
                  <c:v>2052</c:v>
                </c:pt>
                <c:pt idx="464">
                  <c:v>2052</c:v>
                </c:pt>
                <c:pt idx="465">
                  <c:v>2052</c:v>
                </c:pt>
                <c:pt idx="466">
                  <c:v>2052</c:v>
                </c:pt>
                <c:pt idx="467">
                  <c:v>2052</c:v>
                </c:pt>
                <c:pt idx="468">
                  <c:v>2052</c:v>
                </c:pt>
                <c:pt idx="469">
                  <c:v>2052</c:v>
                </c:pt>
                <c:pt idx="470">
                  <c:v>2052</c:v>
                </c:pt>
                <c:pt idx="471">
                  <c:v>2052</c:v>
                </c:pt>
                <c:pt idx="472">
                  <c:v>2053</c:v>
                </c:pt>
                <c:pt idx="473">
                  <c:v>2053</c:v>
                </c:pt>
                <c:pt idx="474">
                  <c:v>2053</c:v>
                </c:pt>
                <c:pt idx="475">
                  <c:v>2053</c:v>
                </c:pt>
                <c:pt idx="476">
                  <c:v>2053</c:v>
                </c:pt>
                <c:pt idx="477">
                  <c:v>2053</c:v>
                </c:pt>
                <c:pt idx="478">
                  <c:v>2053</c:v>
                </c:pt>
                <c:pt idx="479">
                  <c:v>2053</c:v>
                </c:pt>
                <c:pt idx="480">
                  <c:v>2053</c:v>
                </c:pt>
                <c:pt idx="481">
                  <c:v>2053</c:v>
                </c:pt>
                <c:pt idx="482">
                  <c:v>2053</c:v>
                </c:pt>
                <c:pt idx="483">
                  <c:v>2053</c:v>
                </c:pt>
                <c:pt idx="484">
                  <c:v>2054</c:v>
                </c:pt>
                <c:pt idx="485">
                  <c:v>2054</c:v>
                </c:pt>
                <c:pt idx="486">
                  <c:v>2054</c:v>
                </c:pt>
                <c:pt idx="487">
                  <c:v>2054</c:v>
                </c:pt>
                <c:pt idx="488">
                  <c:v>2054</c:v>
                </c:pt>
                <c:pt idx="489">
                  <c:v>2054</c:v>
                </c:pt>
                <c:pt idx="490">
                  <c:v>2054</c:v>
                </c:pt>
                <c:pt idx="491">
                  <c:v>2054</c:v>
                </c:pt>
                <c:pt idx="492">
                  <c:v>2054</c:v>
                </c:pt>
                <c:pt idx="493">
                  <c:v>2054</c:v>
                </c:pt>
                <c:pt idx="494">
                  <c:v>2054</c:v>
                </c:pt>
                <c:pt idx="495">
                  <c:v>2054</c:v>
                </c:pt>
                <c:pt idx="496">
                  <c:v>2055</c:v>
                </c:pt>
                <c:pt idx="497">
                  <c:v>2055</c:v>
                </c:pt>
                <c:pt idx="498">
                  <c:v>2055</c:v>
                </c:pt>
                <c:pt idx="499">
                  <c:v>2055</c:v>
                </c:pt>
                <c:pt idx="500">
                  <c:v>2055</c:v>
                </c:pt>
                <c:pt idx="501">
                  <c:v>2055</c:v>
                </c:pt>
                <c:pt idx="502">
                  <c:v>2055</c:v>
                </c:pt>
                <c:pt idx="503">
                  <c:v>2055</c:v>
                </c:pt>
                <c:pt idx="504">
                  <c:v>2055</c:v>
                </c:pt>
                <c:pt idx="505">
                  <c:v>2055</c:v>
                </c:pt>
                <c:pt idx="506">
                  <c:v>2055</c:v>
                </c:pt>
                <c:pt idx="507">
                  <c:v>2055</c:v>
                </c:pt>
                <c:pt idx="508">
                  <c:v>2056</c:v>
                </c:pt>
                <c:pt idx="509">
                  <c:v>2056</c:v>
                </c:pt>
                <c:pt idx="510">
                  <c:v>2056</c:v>
                </c:pt>
                <c:pt idx="511">
                  <c:v>2056</c:v>
                </c:pt>
                <c:pt idx="512">
                  <c:v>2056</c:v>
                </c:pt>
                <c:pt idx="513">
                  <c:v>2056</c:v>
                </c:pt>
                <c:pt idx="514">
                  <c:v>2056</c:v>
                </c:pt>
                <c:pt idx="515">
                  <c:v>2056</c:v>
                </c:pt>
                <c:pt idx="516">
                  <c:v>2056</c:v>
                </c:pt>
                <c:pt idx="517">
                  <c:v>2056</c:v>
                </c:pt>
                <c:pt idx="518">
                  <c:v>2056</c:v>
                </c:pt>
                <c:pt idx="519">
                  <c:v>2056</c:v>
                </c:pt>
                <c:pt idx="520">
                  <c:v>2057</c:v>
                </c:pt>
                <c:pt idx="521">
                  <c:v>2057</c:v>
                </c:pt>
                <c:pt idx="522">
                  <c:v>2057</c:v>
                </c:pt>
                <c:pt idx="523">
                  <c:v>2057</c:v>
                </c:pt>
                <c:pt idx="524">
                  <c:v>2057</c:v>
                </c:pt>
                <c:pt idx="525">
                  <c:v>2057</c:v>
                </c:pt>
                <c:pt idx="526">
                  <c:v>2057</c:v>
                </c:pt>
                <c:pt idx="527">
                  <c:v>2057</c:v>
                </c:pt>
                <c:pt idx="528">
                  <c:v>2057</c:v>
                </c:pt>
                <c:pt idx="529">
                  <c:v>2057</c:v>
                </c:pt>
                <c:pt idx="530">
                  <c:v>2057</c:v>
                </c:pt>
                <c:pt idx="531">
                  <c:v>2057</c:v>
                </c:pt>
                <c:pt idx="532">
                  <c:v>2058</c:v>
                </c:pt>
                <c:pt idx="533">
                  <c:v>2058</c:v>
                </c:pt>
                <c:pt idx="534">
                  <c:v>2058</c:v>
                </c:pt>
                <c:pt idx="535">
                  <c:v>2058</c:v>
                </c:pt>
                <c:pt idx="536">
                  <c:v>2058</c:v>
                </c:pt>
                <c:pt idx="537">
                  <c:v>2058</c:v>
                </c:pt>
                <c:pt idx="538">
                  <c:v>2058</c:v>
                </c:pt>
                <c:pt idx="539">
                  <c:v>2058</c:v>
                </c:pt>
                <c:pt idx="540">
                  <c:v>2058</c:v>
                </c:pt>
                <c:pt idx="541">
                  <c:v>2058</c:v>
                </c:pt>
                <c:pt idx="542">
                  <c:v>2058</c:v>
                </c:pt>
                <c:pt idx="543">
                  <c:v>2058</c:v>
                </c:pt>
                <c:pt idx="544">
                  <c:v>2059</c:v>
                </c:pt>
                <c:pt idx="545">
                  <c:v>2059</c:v>
                </c:pt>
                <c:pt idx="546">
                  <c:v>2059</c:v>
                </c:pt>
                <c:pt idx="547">
                  <c:v>2059</c:v>
                </c:pt>
                <c:pt idx="548">
                  <c:v>2059</c:v>
                </c:pt>
                <c:pt idx="549">
                  <c:v>2059</c:v>
                </c:pt>
                <c:pt idx="550">
                  <c:v>2059</c:v>
                </c:pt>
                <c:pt idx="551">
                  <c:v>2059</c:v>
                </c:pt>
                <c:pt idx="552">
                  <c:v>2059</c:v>
                </c:pt>
                <c:pt idx="553">
                  <c:v>2059</c:v>
                </c:pt>
                <c:pt idx="554">
                  <c:v>2059</c:v>
                </c:pt>
                <c:pt idx="555">
                  <c:v>2059</c:v>
                </c:pt>
                <c:pt idx="556">
                  <c:v>2060</c:v>
                </c:pt>
                <c:pt idx="557">
                  <c:v>2060</c:v>
                </c:pt>
                <c:pt idx="558">
                  <c:v>2060</c:v>
                </c:pt>
                <c:pt idx="559">
                  <c:v>2060</c:v>
                </c:pt>
                <c:pt idx="560">
                  <c:v>2060</c:v>
                </c:pt>
                <c:pt idx="561">
                  <c:v>2060</c:v>
                </c:pt>
                <c:pt idx="562">
                  <c:v>2060</c:v>
                </c:pt>
                <c:pt idx="563">
                  <c:v>2060</c:v>
                </c:pt>
                <c:pt idx="564">
                  <c:v>2060</c:v>
                </c:pt>
                <c:pt idx="565">
                  <c:v>2060</c:v>
                </c:pt>
                <c:pt idx="566">
                  <c:v>2060</c:v>
                </c:pt>
                <c:pt idx="567">
                  <c:v>2060</c:v>
                </c:pt>
                <c:pt idx="568">
                  <c:v>2061</c:v>
                </c:pt>
                <c:pt idx="569">
                  <c:v>2061</c:v>
                </c:pt>
                <c:pt idx="570">
                  <c:v>2061</c:v>
                </c:pt>
                <c:pt idx="571">
                  <c:v>2061</c:v>
                </c:pt>
                <c:pt idx="572">
                  <c:v>2061</c:v>
                </c:pt>
                <c:pt idx="573">
                  <c:v>2061</c:v>
                </c:pt>
                <c:pt idx="574">
                  <c:v>2061</c:v>
                </c:pt>
                <c:pt idx="575">
                  <c:v>2061</c:v>
                </c:pt>
                <c:pt idx="576">
                  <c:v>2061</c:v>
                </c:pt>
                <c:pt idx="577">
                  <c:v>2061</c:v>
                </c:pt>
                <c:pt idx="578">
                  <c:v>2061</c:v>
                </c:pt>
                <c:pt idx="579">
                  <c:v>2061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2062</c:v>
                </c:pt>
                <c:pt idx="584">
                  <c:v>2062</c:v>
                </c:pt>
                <c:pt idx="585">
                  <c:v>2062</c:v>
                </c:pt>
                <c:pt idx="586">
                  <c:v>2062</c:v>
                </c:pt>
                <c:pt idx="587">
                  <c:v>2062</c:v>
                </c:pt>
                <c:pt idx="588">
                  <c:v>2062</c:v>
                </c:pt>
                <c:pt idx="589">
                  <c:v>2062</c:v>
                </c:pt>
                <c:pt idx="590">
                  <c:v>2062</c:v>
                </c:pt>
                <c:pt idx="591">
                  <c:v>2062</c:v>
                </c:pt>
                <c:pt idx="592">
                  <c:v>2063</c:v>
                </c:pt>
                <c:pt idx="593">
                  <c:v>2063</c:v>
                </c:pt>
                <c:pt idx="594">
                  <c:v>2063</c:v>
                </c:pt>
                <c:pt idx="595">
                  <c:v>2063</c:v>
                </c:pt>
                <c:pt idx="596">
                  <c:v>2063</c:v>
                </c:pt>
                <c:pt idx="597">
                  <c:v>2063</c:v>
                </c:pt>
                <c:pt idx="598">
                  <c:v>2063</c:v>
                </c:pt>
                <c:pt idx="599">
                  <c:v>2063</c:v>
                </c:pt>
                <c:pt idx="600">
                  <c:v>2063</c:v>
                </c:pt>
                <c:pt idx="601">
                  <c:v>2063</c:v>
                </c:pt>
                <c:pt idx="602">
                  <c:v>2063</c:v>
                </c:pt>
                <c:pt idx="603">
                  <c:v>2063</c:v>
                </c:pt>
              </c:numCache>
            </c:numRef>
          </c:cat>
          <c:val>
            <c:numRef>
              <c:f>'Park Place Amortization'!$N$11:$N$614</c:f>
              <c:numCache>
                <c:formatCode>#,##0.00</c:formatCode>
                <c:ptCount val="604"/>
                <c:pt idx="0">
                  <c:v>146250</c:v>
                </c:pt>
                <c:pt idx="1">
                  <c:v>146207.79477907266</c:v>
                </c:pt>
                <c:pt idx="2">
                  <c:v>146165.38732479504</c:v>
                </c:pt>
                <c:pt idx="3">
                  <c:v>146122.77666813234</c:v>
                </c:pt>
                <c:pt idx="4">
                  <c:v>146079.96183540646</c:v>
                </c:pt>
                <c:pt idx="5">
                  <c:v>146036.94184827377</c:v>
                </c:pt>
                <c:pt idx="6">
                  <c:v>145993.71572370274</c:v>
                </c:pt>
                <c:pt idx="7">
                  <c:v>145950.28247395149</c:v>
                </c:pt>
                <c:pt idx="8">
                  <c:v>145906.64110654517</c:v>
                </c:pt>
                <c:pt idx="9">
                  <c:v>145862.79062425336</c:v>
                </c:pt>
                <c:pt idx="10">
                  <c:v>145818.73002506726</c:v>
                </c:pt>
                <c:pt idx="11">
                  <c:v>145774.4583021767</c:v>
                </c:pt>
                <c:pt idx="12">
                  <c:v>145729.97444394729</c:v>
                </c:pt>
                <c:pt idx="13">
                  <c:v>145685.27743389719</c:v>
                </c:pt>
                <c:pt idx="14">
                  <c:v>145640.36625067395</c:v>
                </c:pt>
                <c:pt idx="15">
                  <c:v>145595.23986803109</c:v>
                </c:pt>
                <c:pt idx="16">
                  <c:v>145549.89725480473</c:v>
                </c:pt>
                <c:pt idx="17">
                  <c:v>145504.33737488999</c:v>
                </c:pt>
                <c:pt idx="18">
                  <c:v>145458.55918721732</c:v>
                </c:pt>
                <c:pt idx="19">
                  <c:v>145412.56164572874</c:v>
                </c:pt>
                <c:pt idx="20">
                  <c:v>145366.34369935386</c:v>
                </c:pt>
                <c:pt idx="21">
                  <c:v>145319.90429198593</c:v>
                </c:pt>
                <c:pt idx="22">
                  <c:v>145273.24236245771</c:v>
                </c:pt>
                <c:pt idx="23">
                  <c:v>145226.35684451714</c:v>
                </c:pt>
                <c:pt idx="24">
                  <c:v>145179.24666680311</c:v>
                </c:pt>
                <c:pt idx="25">
                  <c:v>145131.91075282087</c:v>
                </c:pt>
                <c:pt idx="26">
                  <c:v>145084.34802091747</c:v>
                </c:pt>
                <c:pt idx="27">
                  <c:v>145036.55738425703</c:v>
                </c:pt>
                <c:pt idx="28">
                  <c:v>144988.53775079592</c:v>
                </c:pt>
                <c:pt idx="29">
                  <c:v>144940.2880232578</c:v>
                </c:pt>
                <c:pt idx="30">
                  <c:v>144891.80709910858</c:v>
                </c:pt>
                <c:pt idx="31">
                  <c:v>144843.09387053116</c:v>
                </c:pt>
                <c:pt idx="32">
                  <c:v>144794.14722440011</c:v>
                </c:pt>
                <c:pt idx="33">
                  <c:v>144744.96604225636</c:v>
                </c:pt>
                <c:pt idx="34">
                  <c:v>144695.5492002815</c:v>
                </c:pt>
                <c:pt idx="35">
                  <c:v>144645.89556927219</c:v>
                </c:pt>
                <c:pt idx="36">
                  <c:v>144596.0040146143</c:v>
                </c:pt>
                <c:pt idx="37">
                  <c:v>144545.873396257</c:v>
                </c:pt>
                <c:pt idx="38">
                  <c:v>144495.50256868673</c:v>
                </c:pt>
                <c:pt idx="39">
                  <c:v>144444.89038090102</c:v>
                </c:pt>
                <c:pt idx="40">
                  <c:v>144394.03567638216</c:v>
                </c:pt>
                <c:pt idx="41">
                  <c:v>144342.93729307083</c:v>
                </c:pt>
                <c:pt idx="42">
                  <c:v>144291.59406333946</c:v>
                </c:pt>
                <c:pt idx="43">
                  <c:v>144240.00481396564</c:v>
                </c:pt>
                <c:pt idx="44">
                  <c:v>144188.16836610524</c:v>
                </c:pt>
                <c:pt idx="45">
                  <c:v>144136.0835352655</c:v>
                </c:pt>
                <c:pt idx="46">
                  <c:v>144083.74913127799</c:v>
                </c:pt>
                <c:pt idx="47">
                  <c:v>144031.16395827135</c:v>
                </c:pt>
                <c:pt idx="48">
                  <c:v>143978.32681464407</c:v>
                </c:pt>
                <c:pt idx="49">
                  <c:v>143925.23649303691</c:v>
                </c:pt>
                <c:pt idx="50">
                  <c:v>143871.89178030536</c:v>
                </c:pt>
                <c:pt idx="51">
                  <c:v>143818.29145749199</c:v>
                </c:pt>
                <c:pt idx="52">
                  <c:v>143764.43429979848</c:v>
                </c:pt>
                <c:pt idx="53">
                  <c:v>143710.31907655767</c:v>
                </c:pt>
                <c:pt idx="54">
                  <c:v>143655.9445512055</c:v>
                </c:pt>
                <c:pt idx="55">
                  <c:v>143601.30948125268</c:v>
                </c:pt>
                <c:pt idx="56">
                  <c:v>143546.41261825635</c:v>
                </c:pt>
                <c:pt idx="57">
                  <c:v>143491.25270779149</c:v>
                </c:pt>
                <c:pt idx="58">
                  <c:v>143435.8284894223</c:v>
                </c:pt>
                <c:pt idx="59">
                  <c:v>143380.13869667344</c:v>
                </c:pt>
                <c:pt idx="60">
                  <c:v>143324.18205700099</c:v>
                </c:pt>
                <c:pt idx="61">
                  <c:v>143267.95729176345</c:v>
                </c:pt>
                <c:pt idx="62">
                  <c:v>143211.46311619249</c:v>
                </c:pt>
                <c:pt idx="63">
                  <c:v>143154.69823936358</c:v>
                </c:pt>
                <c:pt idx="64">
                  <c:v>143097.66136416653</c:v>
                </c:pt>
                <c:pt idx="65">
                  <c:v>143040.35118727584</c:v>
                </c:pt>
                <c:pt idx="66">
                  <c:v>142982.76639912085</c:v>
                </c:pt>
                <c:pt idx="67">
                  <c:v>142924.90568385596</c:v>
                </c:pt>
                <c:pt idx="68">
                  <c:v>142866.76771933044</c:v>
                </c:pt>
                <c:pt idx="69">
                  <c:v>142808.35117705824</c:v>
                </c:pt>
                <c:pt idx="70">
                  <c:v>142749.65472218764</c:v>
                </c:pt>
                <c:pt idx="71">
                  <c:v>142690.67701347079</c:v>
                </c:pt>
                <c:pt idx="72">
                  <c:v>142631.416703233</c:v>
                </c:pt>
                <c:pt idx="73">
                  <c:v>142571.87243734198</c:v>
                </c:pt>
                <c:pt idx="74">
                  <c:v>142512.0428551769</c:v>
                </c:pt>
                <c:pt idx="75">
                  <c:v>142451.92658959728</c:v>
                </c:pt>
                <c:pt idx="76">
                  <c:v>142391.52226691175</c:v>
                </c:pt>
                <c:pt idx="77">
                  <c:v>142330.82850684671</c:v>
                </c:pt>
                <c:pt idx="78">
                  <c:v>142269.84392251467</c:v>
                </c:pt>
                <c:pt idx="79">
                  <c:v>142208.56712038271</c:v>
                </c:pt>
                <c:pt idx="80">
                  <c:v>142146.99670024053</c:v>
                </c:pt>
                <c:pt idx="81">
                  <c:v>142085.13125516853</c:v>
                </c:pt>
                <c:pt idx="82">
                  <c:v>142022.96937150555</c:v>
                </c:pt>
                <c:pt idx="83">
                  <c:v>141960.50962881668</c:v>
                </c:pt>
                <c:pt idx="84">
                  <c:v>141897.75059986077</c:v>
                </c:pt>
                <c:pt idx="85">
                  <c:v>141834.69085055776</c:v>
                </c:pt>
                <c:pt idx="86">
                  <c:v>141771.328939956</c:v>
                </c:pt>
                <c:pt idx="87">
                  <c:v>141707.6634201993</c:v>
                </c:pt>
                <c:pt idx="88">
                  <c:v>141643.69283649375</c:v>
                </c:pt>
                <c:pt idx="89">
                  <c:v>141579.41572707461</c:v>
                </c:pt>
                <c:pt idx="90">
                  <c:v>141514.83062317283</c:v>
                </c:pt>
                <c:pt idx="91">
                  <c:v>141449.93604898153</c:v>
                </c:pt>
                <c:pt idx="92">
                  <c:v>141384.73052162223</c:v>
                </c:pt>
                <c:pt idx="93">
                  <c:v>141319.21255111101</c:v>
                </c:pt>
                <c:pt idx="94">
                  <c:v>141253.38064032441</c:v>
                </c:pt>
                <c:pt idx="95">
                  <c:v>141187.2332849653</c:v>
                </c:pt>
                <c:pt idx="96">
                  <c:v>141120.76897352844</c:v>
                </c:pt>
                <c:pt idx="97">
                  <c:v>141053.98618726592</c:v>
                </c:pt>
                <c:pt idx="98">
                  <c:v>140986.88340015258</c:v>
                </c:pt>
                <c:pt idx="99">
                  <c:v>140919.45907885098</c:v>
                </c:pt>
                <c:pt idx="100">
                  <c:v>140851.71168267648</c:v>
                </c:pt>
                <c:pt idx="101">
                  <c:v>140783.63966356197</c:v>
                </c:pt>
                <c:pt idx="102">
                  <c:v>140715.24146602253</c:v>
                </c:pt>
                <c:pt idx="103">
                  <c:v>140646.51552711989</c:v>
                </c:pt>
                <c:pt idx="104">
                  <c:v>140577.46027642666</c:v>
                </c:pt>
                <c:pt idx="105">
                  <c:v>140508.07413599052</c:v>
                </c:pt>
                <c:pt idx="106">
                  <c:v>140438.35552029815</c:v>
                </c:pt>
                <c:pt idx="107">
                  <c:v>140368.3028362389</c:v>
                </c:pt>
                <c:pt idx="108">
                  <c:v>140297.91448306854</c:v>
                </c:pt>
                <c:pt idx="109">
                  <c:v>140227.18885237258</c:v>
                </c:pt>
                <c:pt idx="110">
                  <c:v>140156.12432802952</c:v>
                </c:pt>
                <c:pt idx="111">
                  <c:v>140084.71928617399</c:v>
                </c:pt>
                <c:pt idx="112">
                  <c:v>140012.97209515958</c:v>
                </c:pt>
                <c:pt idx="113">
                  <c:v>139940.88111552154</c:v>
                </c:pt>
                <c:pt idx="114">
                  <c:v>139868.4446999394</c:v>
                </c:pt>
                <c:pt idx="115">
                  <c:v>139795.66119319928</c:v>
                </c:pt>
                <c:pt idx="116">
                  <c:v>139722.52893215601</c:v>
                </c:pt>
                <c:pt idx="117">
                  <c:v>139649.04624569527</c:v>
                </c:pt>
                <c:pt idx="118">
                  <c:v>139575.21145469521</c:v>
                </c:pt>
                <c:pt idx="119">
                  <c:v>139501.02287198827</c:v>
                </c:pt>
                <c:pt idx="120">
                  <c:v>139426.47880232256</c:v>
                </c:pt>
                <c:pt idx="121">
                  <c:v>139351.57754232301</c:v>
                </c:pt>
                <c:pt idx="122">
                  <c:v>139276.31738045265</c:v>
                </c:pt>
                <c:pt idx="123">
                  <c:v>139200.69659697331</c:v>
                </c:pt>
                <c:pt idx="124">
                  <c:v>139124.71346390646</c:v>
                </c:pt>
                <c:pt idx="125">
                  <c:v>139048.36624499367</c:v>
                </c:pt>
                <c:pt idx="126">
                  <c:v>138971.65319565692</c:v>
                </c:pt>
                <c:pt idx="127">
                  <c:v>138894.57256295878</c:v>
                </c:pt>
                <c:pt idx="128">
                  <c:v>138817.12258556229</c:v>
                </c:pt>
                <c:pt idx="129">
                  <c:v>138739.30149369079</c:v>
                </c:pt>
                <c:pt idx="130">
                  <c:v>138661.10750908739</c:v>
                </c:pt>
                <c:pt idx="131">
                  <c:v>138582.53884497442</c:v>
                </c:pt>
                <c:pt idx="132">
                  <c:v>138503.59370601259</c:v>
                </c:pt>
                <c:pt idx="133">
                  <c:v>138424.2702882599</c:v>
                </c:pt>
                <c:pt idx="134">
                  <c:v>138344.56677913046</c:v>
                </c:pt>
                <c:pt idx="135">
                  <c:v>138264.48135735313</c:v>
                </c:pt>
                <c:pt idx="136">
                  <c:v>138184.01219292977</c:v>
                </c:pt>
                <c:pt idx="137">
                  <c:v>138103.15744709357</c:v>
                </c:pt>
                <c:pt idx="138">
                  <c:v>138021.9152722669</c:v>
                </c:pt>
                <c:pt idx="139">
                  <c:v>137940.28381201916</c:v>
                </c:pt>
                <c:pt idx="140">
                  <c:v>137858.2612010244</c:v>
                </c:pt>
                <c:pt idx="141">
                  <c:v>137775.84556501865</c:v>
                </c:pt>
                <c:pt idx="142">
                  <c:v>137693.03502075703</c:v>
                </c:pt>
                <c:pt idx="143">
                  <c:v>137609.82767597082</c:v>
                </c:pt>
                <c:pt idx="144">
                  <c:v>137526.22162932419</c:v>
                </c:pt>
                <c:pt idx="145">
                  <c:v>137442.2149703707</c:v>
                </c:pt>
                <c:pt idx="146">
                  <c:v>137357.80577950971</c:v>
                </c:pt>
                <c:pt idx="147">
                  <c:v>137272.99212794253</c:v>
                </c:pt>
                <c:pt idx="148">
                  <c:v>137187.77207762827</c:v>
                </c:pt>
                <c:pt idx="149">
                  <c:v>137102.14368123957</c:v>
                </c:pt>
                <c:pt idx="150">
                  <c:v>137016.10498211818</c:v>
                </c:pt>
                <c:pt idx="151">
                  <c:v>136929.65401423015</c:v>
                </c:pt>
                <c:pt idx="152">
                  <c:v>136842.78880212101</c:v>
                </c:pt>
                <c:pt idx="153">
                  <c:v>136755.50736087051</c:v>
                </c:pt>
                <c:pt idx="154">
                  <c:v>136667.80769604736</c:v>
                </c:pt>
                <c:pt idx="155">
                  <c:v>136579.68780366358</c:v>
                </c:pt>
                <c:pt idx="156">
                  <c:v>136491.14567012878</c:v>
                </c:pt>
                <c:pt idx="157">
                  <c:v>136402.17927220414</c:v>
                </c:pt>
                <c:pt idx="158">
                  <c:v>136312.78657695613</c:v>
                </c:pt>
                <c:pt idx="159">
                  <c:v>136222.96554171006</c:v>
                </c:pt>
                <c:pt idx="160">
                  <c:v>136132.71411400341</c:v>
                </c:pt>
                <c:pt idx="161">
                  <c:v>136042.03023153901</c:v>
                </c:pt>
                <c:pt idx="162">
                  <c:v>135950.9118221378</c:v>
                </c:pt>
                <c:pt idx="163">
                  <c:v>135859.35680369154</c:v>
                </c:pt>
                <c:pt idx="164">
                  <c:v>135767.36308411523</c:v>
                </c:pt>
                <c:pt idx="165">
                  <c:v>135674.92856129928</c:v>
                </c:pt>
                <c:pt idx="166">
                  <c:v>135582.05112306151</c:v>
                </c:pt>
                <c:pt idx="167">
                  <c:v>135488.72864709885</c:v>
                </c:pt>
                <c:pt idx="168">
                  <c:v>135394.95900093886</c:v>
                </c:pt>
                <c:pt idx="169">
                  <c:v>135300.74004189103</c:v>
                </c:pt>
                <c:pt idx="170">
                  <c:v>135206.06961699776</c:v>
                </c:pt>
                <c:pt idx="171">
                  <c:v>135110.9455629852</c:v>
                </c:pt>
                <c:pt idx="172">
                  <c:v>135015.36570621384</c:v>
                </c:pt>
                <c:pt idx="173">
                  <c:v>134919.32786262876</c:v>
                </c:pt>
                <c:pt idx="174">
                  <c:v>134822.82983770987</c:v>
                </c:pt>
                <c:pt idx="175">
                  <c:v>134725.86942642156</c:v>
                </c:pt>
                <c:pt idx="176">
                  <c:v>134628.44441316251</c:v>
                </c:pt>
                <c:pt idx="177">
                  <c:v>134530.55257171491</c:v>
                </c:pt>
                <c:pt idx="178">
                  <c:v>134432.19166519371</c:v>
                </c:pt>
                <c:pt idx="179">
                  <c:v>134333.35944599542</c:v>
                </c:pt>
                <c:pt idx="180">
                  <c:v>134234.0536557468</c:v>
                </c:pt>
                <c:pt idx="181">
                  <c:v>134134.27202525325</c:v>
                </c:pt>
                <c:pt idx="182">
                  <c:v>134034.01227444693</c:v>
                </c:pt>
                <c:pt idx="183">
                  <c:v>133933.27211233464</c:v>
                </c:pt>
                <c:pt idx="184">
                  <c:v>133832.04923694558</c:v>
                </c:pt>
                <c:pt idx="185">
                  <c:v>133730.34133527862</c:v>
                </c:pt>
                <c:pt idx="186">
                  <c:v>133628.14608324948</c:v>
                </c:pt>
                <c:pt idx="187">
                  <c:v>133525.4611456377</c:v>
                </c:pt>
                <c:pt idx="188">
                  <c:v>133422.28417603322</c:v>
                </c:pt>
                <c:pt idx="189">
                  <c:v>133318.61281678273</c:v>
                </c:pt>
                <c:pt idx="190">
                  <c:v>133214.44469893581</c:v>
                </c:pt>
                <c:pt idx="191">
                  <c:v>133109.77744219088</c:v>
                </c:pt>
                <c:pt idx="192">
                  <c:v>133004.6086548407</c:v>
                </c:pt>
                <c:pt idx="193">
                  <c:v>132898.93593371782</c:v>
                </c:pt>
                <c:pt idx="194">
                  <c:v>132792.75686413955</c:v>
                </c:pt>
                <c:pt idx="195">
                  <c:v>132686.06901985288</c:v>
                </c:pt>
                <c:pt idx="196">
                  <c:v>132578.86996297899</c:v>
                </c:pt>
                <c:pt idx="197">
                  <c:v>132471.1572439576</c:v>
                </c:pt>
                <c:pt idx="198">
                  <c:v>132362.92840149091</c:v>
                </c:pt>
                <c:pt idx="199">
                  <c:v>132254.18096248739</c:v>
                </c:pt>
                <c:pt idx="200">
                  <c:v>132144.9124420053</c:v>
                </c:pt>
                <c:pt idx="201">
                  <c:v>132035.12034319591</c:v>
                </c:pt>
                <c:pt idx="202">
                  <c:v>131924.80215724639</c:v>
                </c:pt>
                <c:pt idx="203">
                  <c:v>131813.95536332252</c:v>
                </c:pt>
                <c:pt idx="204">
                  <c:v>131702.57742851111</c:v>
                </c:pt>
                <c:pt idx="205">
                  <c:v>131590.66580776207</c:v>
                </c:pt>
                <c:pt idx="206">
                  <c:v>131478.21794383027</c:v>
                </c:pt>
                <c:pt idx="207">
                  <c:v>131365.23126721711</c:v>
                </c:pt>
                <c:pt idx="208">
                  <c:v>131251.70319611186</c:v>
                </c:pt>
                <c:pt idx="209">
                  <c:v>131137.63113633255</c:v>
                </c:pt>
                <c:pt idx="210">
                  <c:v>131023.01248126681</c:v>
                </c:pt>
                <c:pt idx="211">
                  <c:v>130907.84461181221</c:v>
                </c:pt>
                <c:pt idx="212">
                  <c:v>130792.12489631647</c:v>
                </c:pt>
                <c:pt idx="213">
                  <c:v>130675.85069051731</c:v>
                </c:pt>
                <c:pt idx="214">
                  <c:v>130559.01933748204</c:v>
                </c:pt>
                <c:pt idx="215">
                  <c:v>130441.62816754681</c:v>
                </c:pt>
                <c:pt idx="216">
                  <c:v>130323.67449825563</c:v>
                </c:pt>
                <c:pt idx="217">
                  <c:v>130205.1556342991</c:v>
                </c:pt>
                <c:pt idx="218">
                  <c:v>130086.06886745278</c:v>
                </c:pt>
                <c:pt idx="219">
                  <c:v>129966.41147651532</c:v>
                </c:pt>
                <c:pt idx="220">
                  <c:v>129846.18072724629</c:v>
                </c:pt>
                <c:pt idx="221">
                  <c:v>129725.37387230368</c:v>
                </c:pt>
                <c:pt idx="222">
                  <c:v>129603.98815118114</c:v>
                </c:pt>
                <c:pt idx="223">
                  <c:v>129482.02079014487</c:v>
                </c:pt>
                <c:pt idx="224">
                  <c:v>129359.46900217031</c:v>
                </c:pt>
                <c:pt idx="225">
                  <c:v>129236.32998687838</c:v>
                </c:pt>
                <c:pt idx="226">
                  <c:v>129112.6009304715</c:v>
                </c:pt>
                <c:pt idx="227">
                  <c:v>128988.27900566933</c:v>
                </c:pt>
                <c:pt idx="228">
                  <c:v>128863.36137164416</c:v>
                </c:pt>
                <c:pt idx="229">
                  <c:v>128737.84517395595</c:v>
                </c:pt>
                <c:pt idx="230">
                  <c:v>128611.72754448716</c:v>
                </c:pt>
                <c:pt idx="231">
                  <c:v>128485.00560137717</c:v>
                </c:pt>
                <c:pt idx="232">
                  <c:v>128357.67644895644</c:v>
                </c:pt>
                <c:pt idx="233">
                  <c:v>128229.73717768035</c:v>
                </c:pt>
                <c:pt idx="234">
                  <c:v>128101.18486406273</c:v>
                </c:pt>
                <c:pt idx="235">
                  <c:v>127972.01657060903</c:v>
                </c:pt>
                <c:pt idx="236">
                  <c:v>127842.22934574921</c:v>
                </c:pt>
                <c:pt idx="237">
                  <c:v>127711.82022377025</c:v>
                </c:pt>
                <c:pt idx="238">
                  <c:v>127580.78622474847</c:v>
                </c:pt>
                <c:pt idx="239">
                  <c:v>127449.12435448139</c:v>
                </c:pt>
                <c:pt idx="240">
                  <c:v>127316.83160441928</c:v>
                </c:pt>
                <c:pt idx="241">
                  <c:v>127183.90495159644</c:v>
                </c:pt>
                <c:pt idx="242">
                  <c:v>127050.34135856217</c:v>
                </c:pt>
                <c:pt idx="243">
                  <c:v>126916.13777331129</c:v>
                </c:pt>
                <c:pt idx="244">
                  <c:v>126781.2911292144</c:v>
                </c:pt>
                <c:pt idx="245">
                  <c:v>126645.79834494788</c:v>
                </c:pt>
                <c:pt idx="246">
                  <c:v>126509.65632442341</c:v>
                </c:pt>
                <c:pt idx="247">
                  <c:v>126372.86195671727</c:v>
                </c:pt>
                <c:pt idx="248">
                  <c:v>126235.41211599921</c:v>
                </c:pt>
                <c:pt idx="249">
                  <c:v>126097.30366146103</c:v>
                </c:pt>
                <c:pt idx="250">
                  <c:v>125958.53343724486</c:v>
                </c:pt>
                <c:pt idx="251">
                  <c:v>125819.09827237099</c:v>
                </c:pt>
                <c:pt idx="252">
                  <c:v>125678.99498066543</c:v>
                </c:pt>
                <c:pt idx="253">
                  <c:v>125538.22036068712</c:v>
                </c:pt>
                <c:pt idx="254">
                  <c:v>125396.77119565474</c:v>
                </c:pt>
                <c:pt idx="255">
                  <c:v>125254.64425337325</c:v>
                </c:pt>
                <c:pt idx="256">
                  <c:v>125111.83628615999</c:v>
                </c:pt>
                <c:pt idx="257">
                  <c:v>124968.3440307705</c:v>
                </c:pt>
                <c:pt idx="258">
                  <c:v>124824.16420832394</c:v>
                </c:pt>
                <c:pt idx="259">
                  <c:v>124679.29352422815</c:v>
                </c:pt>
                <c:pt idx="260">
                  <c:v>124533.72866810441</c:v>
                </c:pt>
                <c:pt idx="261">
                  <c:v>124387.46631371173</c:v>
                </c:pt>
                <c:pt idx="262">
                  <c:v>124240.50311887093</c:v>
                </c:pt>
                <c:pt idx="263">
                  <c:v>124092.83572538818</c:v>
                </c:pt>
                <c:pt idx="264">
                  <c:v>123944.46075897833</c:v>
                </c:pt>
                <c:pt idx="265">
                  <c:v>123795.37482918776</c:v>
                </c:pt>
                <c:pt idx="266">
                  <c:v>123645.57452931695</c:v>
                </c:pt>
                <c:pt idx="267">
                  <c:v>123495.05643634258</c:v>
                </c:pt>
                <c:pt idx="268">
                  <c:v>123343.81711083939</c:v>
                </c:pt>
                <c:pt idx="269">
                  <c:v>123191.85309690148</c:v>
                </c:pt>
                <c:pt idx="270">
                  <c:v>123039.16092206347</c:v>
                </c:pt>
                <c:pt idx="271">
                  <c:v>122885.73709722102</c:v>
                </c:pt>
                <c:pt idx="272">
                  <c:v>122731.5781165512</c:v>
                </c:pt>
                <c:pt idx="273">
                  <c:v>122576.68045743235</c:v>
                </c:pt>
                <c:pt idx="274">
                  <c:v>122421.04058036354</c:v>
                </c:pt>
                <c:pt idx="275">
                  <c:v>122264.65492888377</c:v>
                </c:pt>
                <c:pt idx="276">
                  <c:v>122107.51992949066</c:v>
                </c:pt>
                <c:pt idx="277">
                  <c:v>121949.63199155881</c:v>
                </c:pt>
                <c:pt idx="278">
                  <c:v>121790.9875072577</c:v>
                </c:pt>
                <c:pt idx="279">
                  <c:v>121631.5828514693</c:v>
                </c:pt>
                <c:pt idx="280">
                  <c:v>121471.41438170525</c:v>
                </c:pt>
                <c:pt idx="281">
                  <c:v>121310.47843802359</c:v>
                </c:pt>
                <c:pt idx="282">
                  <c:v>121148.77134294513</c:v>
                </c:pt>
                <c:pt idx="283">
                  <c:v>120986.2894013694</c:v>
                </c:pt>
                <c:pt idx="284">
                  <c:v>120823.02890049029</c:v>
                </c:pt>
                <c:pt idx="285">
                  <c:v>120658.98610971113</c:v>
                </c:pt>
                <c:pt idx="286">
                  <c:v>120494.15728055949</c:v>
                </c:pt>
                <c:pt idx="287">
                  <c:v>120328.5386466015</c:v>
                </c:pt>
                <c:pt idx="288">
                  <c:v>120162.1264233558</c:v>
                </c:pt>
                <c:pt idx="289">
                  <c:v>119994.91680820705</c:v>
                </c:pt>
                <c:pt idx="290">
                  <c:v>119826.90598031905</c:v>
                </c:pt>
                <c:pt idx="291">
                  <c:v>119658.0901005474</c:v>
                </c:pt>
                <c:pt idx="292">
                  <c:v>119488.46531135186</c:v>
                </c:pt>
                <c:pt idx="293">
                  <c:v>119318.02773670809</c:v>
                </c:pt>
                <c:pt idx="294">
                  <c:v>119146.77348201914</c:v>
                </c:pt>
                <c:pt idx="295">
                  <c:v>118974.69863402648</c:v>
                </c:pt>
                <c:pt idx="296">
                  <c:v>118801.79926072052</c:v>
                </c:pt>
                <c:pt idx="297">
                  <c:v>118628.0714112508</c:v>
                </c:pt>
                <c:pt idx="298">
                  <c:v>118453.5111158357</c:v>
                </c:pt>
                <c:pt idx="299">
                  <c:v>118278.11438567175</c:v>
                </c:pt>
                <c:pt idx="300">
                  <c:v>118101.87721284243</c:v>
                </c:pt>
                <c:pt idx="301">
                  <c:v>117924.79557022663</c:v>
                </c:pt>
                <c:pt idx="302">
                  <c:v>117746.86541140663</c:v>
                </c:pt>
                <c:pt idx="303">
                  <c:v>117568.08267057562</c:v>
                </c:pt>
                <c:pt idx="304">
                  <c:v>117388.44326244479</c:v>
                </c:pt>
                <c:pt idx="305">
                  <c:v>117207.94308215001</c:v>
                </c:pt>
                <c:pt idx="306">
                  <c:v>117026.57800515798</c:v>
                </c:pt>
                <c:pt idx="307">
                  <c:v>116844.34388717203</c:v>
                </c:pt>
                <c:pt idx="308">
                  <c:v>116661.23656403739</c:v>
                </c:pt>
                <c:pt idx="309">
                  <c:v>116477.25185164607</c:v>
                </c:pt>
                <c:pt idx="310">
                  <c:v>116292.3855458412</c:v>
                </c:pt>
                <c:pt idx="311">
                  <c:v>116106.63342232101</c:v>
                </c:pt>
                <c:pt idx="312">
                  <c:v>115919.99123654229</c:v>
                </c:pt>
                <c:pt idx="313">
                  <c:v>115732.45472362339</c:v>
                </c:pt>
                <c:pt idx="314">
                  <c:v>115544.01959824676</c:v>
                </c:pt>
                <c:pt idx="315">
                  <c:v>115354.68155456102</c:v>
                </c:pt>
                <c:pt idx="316">
                  <c:v>115164.43626608262</c:v>
                </c:pt>
                <c:pt idx="317">
                  <c:v>114973.27938559692</c:v>
                </c:pt>
                <c:pt idx="318">
                  <c:v>114781.2065450589</c:v>
                </c:pt>
                <c:pt idx="319">
                  <c:v>114588.21335549331</c:v>
                </c:pt>
                <c:pt idx="320">
                  <c:v>114394.29540689438</c:v>
                </c:pt>
                <c:pt idx="321">
                  <c:v>114199.44826812508</c:v>
                </c:pt>
                <c:pt idx="322">
                  <c:v>114003.66748681584</c:v>
                </c:pt>
                <c:pt idx="323">
                  <c:v>113806.94858926283</c:v>
                </c:pt>
                <c:pt idx="324">
                  <c:v>113609.28708032571</c:v>
                </c:pt>
                <c:pt idx="325">
                  <c:v>113410.67844332494</c:v>
                </c:pt>
                <c:pt idx="326">
                  <c:v>113211.11813993854</c:v>
                </c:pt>
                <c:pt idx="327">
                  <c:v>113010.60161009841</c:v>
                </c:pt>
                <c:pt idx="328">
                  <c:v>112809.12427188613</c:v>
                </c:pt>
                <c:pt idx="329">
                  <c:v>112606.68152142825</c:v>
                </c:pt>
                <c:pt idx="330">
                  <c:v>112403.2687327911</c:v>
                </c:pt>
                <c:pt idx="331">
                  <c:v>112198.88125787505</c:v>
                </c:pt>
                <c:pt idx="332">
                  <c:v>111993.51442630836</c:v>
                </c:pt>
                <c:pt idx="333">
                  <c:v>111787.16354534042</c:v>
                </c:pt>
                <c:pt idx="334">
                  <c:v>111579.8238997345</c:v>
                </c:pt>
                <c:pt idx="335">
                  <c:v>111371.49075166007</c:v>
                </c:pt>
                <c:pt idx="336">
                  <c:v>111162.15934058443</c:v>
                </c:pt>
                <c:pt idx="337">
                  <c:v>110951.82488316407</c:v>
                </c:pt>
                <c:pt idx="338">
                  <c:v>110740.48257313523</c:v>
                </c:pt>
                <c:pt idx="339">
                  <c:v>110528.12758120417</c:v>
                </c:pt>
                <c:pt idx="340">
                  <c:v>110314.75505493677</c:v>
                </c:pt>
                <c:pt idx="341">
                  <c:v>110100.36011864767</c:v>
                </c:pt>
                <c:pt idx="342">
                  <c:v>109884.93787328886</c:v>
                </c:pt>
                <c:pt idx="343">
                  <c:v>109668.4833963377</c:v>
                </c:pt>
                <c:pt idx="344">
                  <c:v>109450.99174168448</c:v>
                </c:pt>
                <c:pt idx="345">
                  <c:v>109232.45793951939</c:v>
                </c:pt>
                <c:pt idx="346">
                  <c:v>109012.87699621891</c:v>
                </c:pt>
                <c:pt idx="347">
                  <c:v>108792.2438942318</c:v>
                </c:pt>
                <c:pt idx="348">
                  <c:v>108570.55359196432</c:v>
                </c:pt>
                <c:pt idx="349">
                  <c:v>108347.80102366515</c:v>
                </c:pt>
                <c:pt idx="350">
                  <c:v>108123.98109930955</c:v>
                </c:pt>
                <c:pt idx="351">
                  <c:v>107899.08870448307</c:v>
                </c:pt>
                <c:pt idx="352">
                  <c:v>107673.11870026472</c:v>
                </c:pt>
                <c:pt idx="353">
                  <c:v>107446.06592310949</c:v>
                </c:pt>
                <c:pt idx="354">
                  <c:v>107217.92518473038</c:v>
                </c:pt>
                <c:pt idx="355">
                  <c:v>106988.69127197989</c:v>
                </c:pt>
                <c:pt idx="356">
                  <c:v>106758.35894673079</c:v>
                </c:pt>
                <c:pt idx="357">
                  <c:v>106526.92294575654</c:v>
                </c:pt>
                <c:pt idx="358">
                  <c:v>106294.37798061095</c:v>
                </c:pt>
                <c:pt idx="359">
                  <c:v>106060.71873750737</c:v>
                </c:pt>
                <c:pt idx="360">
                  <c:v>105825.93987719726</c:v>
                </c:pt>
                <c:pt idx="361">
                  <c:v>105590.03603484816</c:v>
                </c:pt>
                <c:pt idx="362">
                  <c:v>105353.00181992113</c:v>
                </c:pt>
                <c:pt idx="363">
                  <c:v>105114.83181604759</c:v>
                </c:pt>
                <c:pt idx="364">
                  <c:v>104875.52058090548</c:v>
                </c:pt>
                <c:pt idx="365">
                  <c:v>104635.06264609497</c:v>
                </c:pt>
                <c:pt idx="366">
                  <c:v>104393.4525170135</c:v>
                </c:pt>
                <c:pt idx="367">
                  <c:v>104150.68467273019</c:v>
                </c:pt>
                <c:pt idx="368">
                  <c:v>103906.75356585969</c:v>
                </c:pt>
                <c:pt idx="369">
                  <c:v>103661.65362243543</c:v>
                </c:pt>
                <c:pt idx="370">
                  <c:v>103415.37924178227</c:v>
                </c:pt>
                <c:pt idx="371">
                  <c:v>103167.92479638847</c:v>
                </c:pt>
                <c:pt idx="372">
                  <c:v>102919.28463177716</c:v>
                </c:pt>
                <c:pt idx="373">
                  <c:v>102669.45306637709</c:v>
                </c:pt>
                <c:pt idx="374">
                  <c:v>102418.42439139281</c:v>
                </c:pt>
                <c:pt idx="375">
                  <c:v>102166.19287067423</c:v>
                </c:pt>
                <c:pt idx="376">
                  <c:v>101912.75274058555</c:v>
                </c:pt>
                <c:pt idx="377">
                  <c:v>101658.09820987353</c:v>
                </c:pt>
                <c:pt idx="378">
                  <c:v>101402.22345953516</c:v>
                </c:pt>
                <c:pt idx="379">
                  <c:v>101145.12264268477</c:v>
                </c:pt>
                <c:pt idx="380">
                  <c:v>100886.7898844203</c:v>
                </c:pt>
                <c:pt idx="381">
                  <c:v>100627.21928168915</c:v>
                </c:pt>
                <c:pt idx="382">
                  <c:v>100366.40490315323</c:v>
                </c:pt>
                <c:pt idx="383">
                  <c:v>100104.3407890535</c:v>
                </c:pt>
                <c:pt idx="384">
                  <c:v>99841.020951073719</c:v>
                </c:pt>
                <c:pt idx="385">
                  <c:v>99576.439372203604</c:v>
                </c:pt>
                <c:pt idx="386">
                  <c:v>99310.590006601415</c:v>
                </c:pt>
                <c:pt idx="387">
                  <c:v>99043.466779455717</c:v>
                </c:pt>
                <c:pt idx="388">
                  <c:v>98775.063586846605</c:v>
                </c:pt>
                <c:pt idx="389">
                  <c:v>98505.374295606249</c:v>
                </c:pt>
                <c:pt idx="390">
                  <c:v>98234.392743178687</c:v>
                </c:pt>
                <c:pt idx="391">
                  <c:v>97962.112737479081</c:v>
                </c:pt>
                <c:pt idx="392">
                  <c:v>97688.52805675217</c:v>
                </c:pt>
                <c:pt idx="393">
                  <c:v>97413.632449430108</c:v>
                </c:pt>
                <c:pt idx="394">
                  <c:v>97137.41963398963</c:v>
                </c:pt>
                <c:pt idx="395">
                  <c:v>96859.883298808491</c:v>
                </c:pt>
                <c:pt idx="396">
                  <c:v>96581.017102021273</c:v>
                </c:pt>
                <c:pt idx="397">
                  <c:v>96300.81467137445</c:v>
                </c:pt>
                <c:pt idx="398">
                  <c:v>96019.269604080779</c:v>
                </c:pt>
                <c:pt idx="399">
                  <c:v>95736.375466672995</c:v>
                </c:pt>
                <c:pt idx="400">
                  <c:v>95452.125794856795</c:v>
                </c:pt>
                <c:pt idx="401">
                  <c:v>95166.514093363148</c:v>
                </c:pt>
                <c:pt idx="402">
                  <c:v>94879.533835799841</c:v>
                </c:pt>
                <c:pt idx="403">
                  <c:v>94591.178464502373</c:v>
                </c:pt>
                <c:pt idx="404">
                  <c:v>94301.441390384105</c:v>
                </c:pt>
                <c:pt idx="405">
                  <c:v>94010.31599278569</c:v>
                </c:pt>
                <c:pt idx="406">
                  <c:v>93717.795619323791</c:v>
                </c:pt>
                <c:pt idx="407">
                  <c:v>93423.873585739042</c:v>
                </c:pt>
                <c:pt idx="408">
                  <c:v>93128.543175743369</c:v>
                </c:pt>
                <c:pt idx="409">
                  <c:v>92831.797640866469</c:v>
                </c:pt>
                <c:pt idx="410">
                  <c:v>92533.630200301617</c:v>
                </c:pt>
                <c:pt idx="411">
                  <c:v>92234.034040750732</c:v>
                </c:pt>
                <c:pt idx="412">
                  <c:v>91933.002316268656</c:v>
                </c:pt>
                <c:pt idx="413">
                  <c:v>91630.52814810678</c:v>
                </c:pt>
                <c:pt idx="414">
                  <c:v>91326.604624555795</c:v>
                </c:pt>
                <c:pt idx="415">
                  <c:v>91021.224800787793</c:v>
                </c:pt>
                <c:pt idx="416">
                  <c:v>90714.381698697573</c:v>
                </c:pt>
                <c:pt idx="417">
                  <c:v>90406.068306743167</c:v>
                </c:pt>
                <c:pt idx="418">
                  <c:v>90096.277579785645</c:v>
                </c:pt>
                <c:pt idx="419">
                  <c:v>89785.002438928117</c:v>
                </c:pt>
                <c:pt idx="420">
                  <c:v>89472.235771353982</c:v>
                </c:pt>
                <c:pt idx="421">
                  <c:v>89157.97043016438</c:v>
                </c:pt>
                <c:pt idx="422">
                  <c:v>88842.199234214917</c:v>
                </c:pt>
                <c:pt idx="423">
                  <c:v>88524.914967951525</c:v>
                </c:pt>
                <c:pt idx="424">
                  <c:v>88206.110381245628</c:v>
                </c:pt>
                <c:pt idx="425">
                  <c:v>87885.778189228426</c:v>
                </c:pt>
                <c:pt idx="426">
                  <c:v>87563.91107212448</c:v>
                </c:pt>
                <c:pt idx="427">
                  <c:v>87240.501675084408</c:v>
                </c:pt>
                <c:pt idx="428">
                  <c:v>86915.542608016855</c:v>
                </c:pt>
                <c:pt idx="429">
                  <c:v>86589.0264454196</c:v>
                </c:pt>
                <c:pt idx="430">
                  <c:v>86260.945726209902</c:v>
                </c:pt>
                <c:pt idx="431">
                  <c:v>85931.292953553988</c:v>
                </c:pt>
                <c:pt idx="432">
                  <c:v>85600.060594695766</c:v>
                </c:pt>
                <c:pt idx="433">
                  <c:v>85267.241080784675</c:v>
                </c:pt>
                <c:pt idx="434">
                  <c:v>84932.826806702767</c:v>
                </c:pt>
                <c:pt idx="435">
                  <c:v>84596.810130890881</c:v>
                </c:pt>
                <c:pt idx="436">
                  <c:v>84259.183375174063</c:v>
                </c:pt>
                <c:pt idx="437">
                  <c:v>83919.938824586105</c:v>
                </c:pt>
                <c:pt idx="438">
                  <c:v>83579.06872719324</c:v>
                </c:pt>
                <c:pt idx="439">
                  <c:v>83236.56529391704</c:v>
                </c:pt>
                <c:pt idx="440">
                  <c:v>82892.420698356393</c:v>
                </c:pt>
                <c:pt idx="441">
                  <c:v>82546.627076608682</c:v>
                </c:pt>
                <c:pt idx="442">
                  <c:v>82199.176527090094</c:v>
                </c:pt>
                <c:pt idx="443">
                  <c:v>81850.061110355062</c:v>
                </c:pt>
                <c:pt idx="444">
                  <c:v>81499.272848914843</c:v>
                </c:pt>
                <c:pt idx="445">
                  <c:v>81146.80372705523</c:v>
                </c:pt>
                <c:pt idx="446">
                  <c:v>80792.645690653371</c:v>
                </c:pt>
                <c:pt idx="447">
                  <c:v>80436.790646993744</c:v>
                </c:pt>
                <c:pt idx="448">
                  <c:v>80079.230464583248</c:v>
                </c:pt>
                <c:pt idx="449">
                  <c:v>79719.956972965374</c:v>
                </c:pt>
                <c:pt idx="450">
                  <c:v>79358.961962533504</c:v>
                </c:pt>
                <c:pt idx="451">
                  <c:v>78996.237184343307</c:v>
                </c:pt>
                <c:pt idx="452">
                  <c:v>78631.774349924279</c:v>
                </c:pt>
                <c:pt idx="453">
                  <c:v>78265.565131090334</c:v>
                </c:pt>
                <c:pt idx="454">
                  <c:v>77897.60115974948</c:v>
                </c:pt>
                <c:pt idx="455">
                  <c:v>77527.874027712605</c:v>
                </c:pt>
                <c:pt idx="456">
                  <c:v>77156.375286501396</c:v>
                </c:pt>
                <c:pt idx="457">
                  <c:v>76783.096447155214</c:v>
                </c:pt>
                <c:pt idx="458">
                  <c:v>76408.028980037168</c:v>
                </c:pt>
                <c:pt idx="459">
                  <c:v>76031.164314639173</c:v>
                </c:pt>
                <c:pt idx="460">
                  <c:v>75652.493839386152</c:v>
                </c:pt>
                <c:pt idx="461">
                  <c:v>75272.008901439214</c:v>
                </c:pt>
                <c:pt idx="462">
                  <c:v>74889.700806497945</c:v>
                </c:pt>
                <c:pt idx="463">
                  <c:v>74505.560818601749</c:v>
                </c:pt>
                <c:pt idx="464">
                  <c:v>74119.580159930207</c:v>
                </c:pt>
                <c:pt idx="465">
                  <c:v>73731.75001060254</c:v>
                </c:pt>
                <c:pt idx="466">
                  <c:v>73342.061508476007</c:v>
                </c:pt>
                <c:pt idx="467">
                  <c:v>72950.505748943455</c:v>
                </c:pt>
                <c:pt idx="468">
                  <c:v>72557.073784729801</c:v>
                </c:pt>
                <c:pt idx="469">
                  <c:v>72161.756625687631</c:v>
                </c:pt>
                <c:pt idx="470">
                  <c:v>71764.545238591716</c:v>
                </c:pt>
                <c:pt idx="471">
                  <c:v>71365.430546932635</c:v>
                </c:pt>
                <c:pt idx="472">
                  <c:v>70964.403430709353</c:v>
                </c:pt>
                <c:pt idx="473">
                  <c:v>70561.454726220836</c:v>
                </c:pt>
                <c:pt idx="474">
                  <c:v>70156.575225856635</c:v>
                </c:pt>
                <c:pt idx="475">
                  <c:v>69749.755677886526</c:v>
                </c:pt>
                <c:pt idx="476">
                  <c:v>69340.986786249065</c:v>
                </c:pt>
                <c:pt idx="477">
                  <c:v>68930.259210339165</c:v>
                </c:pt>
                <c:pt idx="478">
                  <c:v>68517.563564794706</c:v>
                </c:pt>
                <c:pt idx="479">
                  <c:v>68102.890419282005</c:v>
                </c:pt>
                <c:pt idx="480">
                  <c:v>67686.230298280396</c:v>
                </c:pt>
                <c:pt idx="481">
                  <c:v>67267.573680865651</c:v>
                </c:pt>
                <c:pt idx="482">
                  <c:v>66846.911000492459</c:v>
                </c:pt>
                <c:pt idx="483">
                  <c:v>66424.23264477581</c:v>
                </c:pt>
                <c:pt idx="484">
                  <c:v>65999.528955271351</c:v>
                </c:pt>
                <c:pt idx="485">
                  <c:v>65572.790227254693</c:v>
                </c:pt>
                <c:pt idx="486">
                  <c:v>65144.006709499619</c:v>
                </c:pt>
                <c:pt idx="487">
                  <c:v>64713.168604055303</c:v>
                </c:pt>
                <c:pt idx="488">
                  <c:v>64280.266066022399</c:v>
                </c:pt>
                <c:pt idx="489">
                  <c:v>63845.289203328088</c:v>
                </c:pt>
                <c:pt idx="490">
                  <c:v>63408.228076500032</c:v>
                </c:pt>
                <c:pt idx="491">
                  <c:v>62969.07269843926</c:v>
                </c:pt>
                <c:pt idx="492">
                  <c:v>62527.813034191946</c:v>
                </c:pt>
                <c:pt idx="493">
                  <c:v>62084.439000720115</c:v>
                </c:pt>
                <c:pt idx="494">
                  <c:v>61638.940466671229</c:v>
                </c:pt>
                <c:pt idx="495">
                  <c:v>61191.307252146689</c:v>
                </c:pt>
                <c:pt idx="496">
                  <c:v>60741.529128469221</c:v>
                </c:pt>
                <c:pt idx="497">
                  <c:v>60289.595817949135</c:v>
                </c:pt>
                <c:pt idx="498">
                  <c:v>59835.496993649474</c:v>
                </c:pt>
                <c:pt idx="499">
                  <c:v>59379.222279150039</c:v>
                </c:pt>
                <c:pt idx="500">
                  <c:v>58920.7612483103</c:v>
                </c:pt>
                <c:pt idx="501">
                  <c:v>58460.10342503112</c:v>
                </c:pt>
                <c:pt idx="502">
                  <c:v>57997.238283015395</c:v>
                </c:pt>
                <c:pt idx="503">
                  <c:v>57532.155245527509</c:v>
                </c:pt>
                <c:pt idx="504">
                  <c:v>57064.84368515166</c:v>
                </c:pt>
                <c:pt idx="505">
                  <c:v>56595.292923549008</c:v>
                </c:pt>
                <c:pt idx="506">
                  <c:v>56123.492231213677</c:v>
                </c:pt>
                <c:pt idx="507">
                  <c:v>55649.430827227574</c:v>
                </c:pt>
                <c:pt idx="508">
                  <c:v>55173.097879014036</c:v>
                </c:pt>
                <c:pt idx="509">
                  <c:v>54694.482502090308</c:v>
                </c:pt>
                <c:pt idx="510">
                  <c:v>54213.573759818821</c:v>
                </c:pt>
                <c:pt idx="511">
                  <c:v>53730.360663157284</c:v>
                </c:pt>
                <c:pt idx="512">
                  <c:v>53244.832170407579</c:v>
                </c:pt>
                <c:pt idx="513">
                  <c:v>52756.977186963442</c:v>
                </c:pt>
                <c:pt idx="514">
                  <c:v>52266.784565056972</c:v>
                </c:pt>
                <c:pt idx="515">
                  <c:v>51774.243103503868</c:v>
                </c:pt>
                <c:pt idx="516">
                  <c:v>51279.34154744749</c:v>
                </c:pt>
                <c:pt idx="517">
                  <c:v>50782.068588101676</c:v>
                </c:pt>
                <c:pt idx="518">
                  <c:v>50282.412862492325</c:v>
                </c:pt>
                <c:pt idx="519">
                  <c:v>49780.362953197764</c:v>
                </c:pt>
                <c:pt idx="520">
                  <c:v>49275.907388087835</c:v>
                </c:pt>
                <c:pt idx="521">
                  <c:v>48769.034640061756</c:v>
                </c:pt>
                <c:pt idx="522">
                  <c:v>48259.733126784718</c:v>
                </c:pt>
                <c:pt idx="523">
                  <c:v>47747.991210423228</c:v>
                </c:pt>
                <c:pt idx="524">
                  <c:v>47233.797197379172</c:v>
                </c:pt>
                <c:pt idx="525">
                  <c:v>46717.139338022615</c:v>
                </c:pt>
                <c:pt idx="526">
                  <c:v>46198.005826423301</c:v>
                </c:pt>
                <c:pt idx="527">
                  <c:v>45676.384800080908</c:v>
                </c:pt>
                <c:pt idx="528">
                  <c:v>45152.264339653957</c:v>
                </c:pt>
                <c:pt idx="529">
                  <c:v>44625.632468687465</c:v>
                </c:pt>
                <c:pt idx="530">
                  <c:v>44096.477153339256</c:v>
                </c:pt>
                <c:pt idx="531">
                  <c:v>43564.786302105007</c:v>
                </c:pt>
                <c:pt idx="532">
                  <c:v>43030.547765541924</c:v>
                </c:pt>
                <c:pt idx="533">
                  <c:v>42493.749335991146</c:v>
                </c:pt>
                <c:pt idx="534">
                  <c:v>41954.378747298768</c:v>
                </c:pt>
                <c:pt idx="535">
                  <c:v>41412.423674535574</c:v>
                </c:pt>
                <c:pt idx="536">
                  <c:v>40867.871733715387</c:v>
                </c:pt>
                <c:pt idx="537">
                  <c:v>40320.710481512106</c:v>
                </c:pt>
                <c:pt idx="538">
                  <c:v>39770.927414975347</c:v>
                </c:pt>
                <c:pt idx="539">
                  <c:v>39218.50997124477</c:v>
                </c:pt>
                <c:pt idx="540">
                  <c:v>38663.445527262978</c:v>
                </c:pt>
                <c:pt idx="541">
                  <c:v>38105.721399487113</c:v>
                </c:pt>
                <c:pt idx="542">
                  <c:v>37545.324843598988</c:v>
                </c:pt>
                <c:pt idx="543">
                  <c:v>36982.243054213897</c:v>
                </c:pt>
                <c:pt idx="544">
                  <c:v>36416.463164588</c:v>
                </c:pt>
                <c:pt idx="545">
                  <c:v>35847.972246324316</c:v>
                </c:pt>
                <c:pt idx="546">
                  <c:v>35276.757309077286</c:v>
                </c:pt>
                <c:pt idx="547">
                  <c:v>34702.805300255946</c:v>
                </c:pt>
                <c:pt idx="548">
                  <c:v>34126.103104725669</c:v>
                </c:pt>
                <c:pt idx="549">
                  <c:v>33546.637544508478</c:v>
                </c:pt>
                <c:pt idx="550">
                  <c:v>32964.39537848191</c:v>
                </c:pt>
                <c:pt idx="551">
                  <c:v>32379.363302076465</c:v>
                </c:pt>
                <c:pt idx="552">
                  <c:v>31791.527946971579</c:v>
                </c:pt>
                <c:pt idx="553">
                  <c:v>31200.875880790147</c:v>
                </c:pt>
                <c:pt idx="554">
                  <c:v>30607.393606791597</c:v>
                </c:pt>
                <c:pt idx="555">
                  <c:v>30011.067563563469</c:v>
                </c:pt>
                <c:pt idx="556">
                  <c:v>29411.884124711542</c:v>
                </c:pt>
                <c:pt idx="557">
                  <c:v>28809.829598548447</c:v>
                </c:pt>
                <c:pt idx="558">
                  <c:v>28204.890227780823</c:v>
                </c:pt>
                <c:pt idx="559">
                  <c:v>27597.052189194936</c:v>
                </c:pt>
                <c:pt idx="560">
                  <c:v>26986.301593340824</c:v>
                </c:pt>
                <c:pt idx="561">
                  <c:v>26372.624484214914</c:v>
                </c:pt>
                <c:pt idx="562">
                  <c:v>25756.006838941106</c:v>
                </c:pt>
                <c:pt idx="563">
                  <c:v>25136.434567450364</c:v>
                </c:pt>
                <c:pt idx="564">
                  <c:v>24513.893512158727</c:v>
                </c:pt>
                <c:pt idx="565">
                  <c:v>23888.369447643818</c:v>
                </c:pt>
                <c:pt idx="566">
                  <c:v>23259.848080319774</c:v>
                </c:pt>
                <c:pt idx="567">
                  <c:v>22628.315048110639</c:v>
                </c:pt>
                <c:pt idx="568">
                  <c:v>21993.755920122167</c:v>
                </c:pt>
                <c:pt idx="569">
                  <c:v>21356.156196312084</c:v>
                </c:pt>
                <c:pt idx="570">
                  <c:v>20715.501307158742</c:v>
                </c:pt>
                <c:pt idx="571">
                  <c:v>20071.776613328209</c:v>
                </c:pt>
                <c:pt idx="572">
                  <c:v>19424.967405339739</c:v>
                </c:pt>
                <c:pt idx="573">
                  <c:v>18775.058903229656</c:v>
                </c:pt>
                <c:pt idx="574">
                  <c:v>18122.036256213629</c:v>
                </c:pt>
                <c:pt idx="575">
                  <c:v>17465.884542347318</c:v>
                </c:pt>
                <c:pt idx="576">
                  <c:v>16806.588768185396</c:v>
                </c:pt>
                <c:pt idx="577">
                  <c:v>16144.133868438948</c:v>
                </c:pt>
                <c:pt idx="578">
                  <c:v>15478.504705631216</c:v>
                </c:pt>
                <c:pt idx="579">
                  <c:v>14809.686069751697</c:v>
                </c:pt>
                <c:pt idx="580">
                  <c:v>14137.662677908587</c:v>
                </c:pt>
                <c:pt idx="581">
                  <c:v>13462.419173979564</c:v>
                </c:pt>
                <c:pt idx="582">
                  <c:v>12783.94012826088</c:v>
                </c:pt>
                <c:pt idx="583">
                  <c:v>12102.210037114794</c:v>
                </c:pt>
                <c:pt idx="584">
                  <c:v>11417.2133226153</c:v>
                </c:pt>
                <c:pt idx="585">
                  <c:v>10728.934332192162</c:v>
                </c:pt>
                <c:pt idx="586">
                  <c:v>10037.357338273247</c:v>
                </c:pt>
                <c:pt idx="587">
                  <c:v>9342.4665379251364</c:v>
                </c:pt>
                <c:pt idx="588">
                  <c:v>8644.2460524920243</c:v>
                </c:pt>
                <c:pt idx="589">
                  <c:v>7942.679927232879</c:v>
                </c:pt>
                <c:pt idx="590">
                  <c:v>7237.7521309568674</c:v>
                </c:pt>
                <c:pt idx="591">
                  <c:v>6529.4465556570331</c:v>
                </c:pt>
                <c:pt idx="592">
                  <c:v>5817.7470161422207</c:v>
                </c:pt>
                <c:pt idx="593">
                  <c:v>5102.6372496672329</c:v>
                </c:pt>
                <c:pt idx="594">
                  <c:v>4384.1009155612192</c:v>
                </c:pt>
                <c:pt idx="595">
                  <c:v>3662.1215948542808</c:v>
                </c:pt>
                <c:pt idx="596">
                  <c:v>2936.6827899022883</c:v>
                </c:pt>
                <c:pt idx="597">
                  <c:v>2207.7679240099005</c:v>
                </c:pt>
                <c:pt idx="598">
                  <c:v>1475.3603410517785</c:v>
                </c:pt>
                <c:pt idx="599">
                  <c:v>739.44330509198232</c:v>
                </c:pt>
                <c:pt idx="600">
                  <c:v>1.5454588719876483E-9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</c:numCache>
            </c:numRef>
          </c:val>
        </c:ser>
        <c:gapWidth val="45"/>
        <c:axId val="97576832"/>
        <c:axId val="97578368"/>
      </c:barChart>
      <c:catAx>
        <c:axId val="97576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97578368"/>
        <c:crosses val="autoZero"/>
        <c:auto val="1"/>
        <c:lblAlgn val="ctr"/>
        <c:lblOffset val="100"/>
      </c:catAx>
      <c:valAx>
        <c:axId val="97578368"/>
        <c:scaling>
          <c:orientation val="minMax"/>
        </c:scaling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&quot;$&quot;#,##0" sourceLinked="0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9757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563909527821425"/>
          <c:y val="5.9188156430790263E-2"/>
          <c:w val="0.21402970924591805"/>
          <c:h val="0.19160461346211013"/>
        </c:manualLayout>
      </c:layout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154373</xdr:rowOff>
    </xdr:from>
    <xdr:to>
      <xdr:col>14</xdr:col>
      <xdr:colOff>1</xdr:colOff>
      <xdr:row>8</xdr:row>
      <xdr:rowOff>233491</xdr:rowOff>
    </xdr:to>
    <xdr:sp macro="" textlink="">
      <xdr:nvSpPr>
        <xdr:cNvPr id="3" name="TextBox 1"/>
        <xdr:cNvSpPr txBox="1"/>
      </xdr:nvSpPr>
      <xdr:spPr>
        <a:xfrm>
          <a:off x="0" y="1638959"/>
          <a:ext cx="6010604" cy="32873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0" baseline="0">
              <a:solidFill>
                <a:schemeClr val="tx2">
                  <a:lumMod val="50000"/>
                </a:schemeClr>
              </a:solidFill>
              <a:latin typeface="+mj-lt"/>
            </a:rPr>
            <a:t>Principal &amp; Loan Balance</a:t>
          </a:r>
          <a:endParaRPr lang="en-US" sz="1400" b="0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>
    <xdr:from>
      <xdr:col>1</xdr:col>
      <xdr:colOff>121197</xdr:colOff>
      <xdr:row>8</xdr:row>
      <xdr:rowOff>236482</xdr:rowOff>
    </xdr:from>
    <xdr:to>
      <xdr:col>13</xdr:col>
      <xdr:colOff>801414</xdr:colOff>
      <xdr:row>8</xdr:row>
      <xdr:rowOff>2863663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14"/>
  <sheetViews>
    <sheetView showGridLines="0" tabSelected="1" zoomScale="145" zoomScaleNormal="145" workbookViewId="0">
      <selection sqref="A1:N1"/>
    </sheetView>
  </sheetViews>
  <sheetFormatPr defaultRowHeight="12.75"/>
  <cols>
    <col min="1" max="1" width="0.42578125" style="1" customWidth="1"/>
    <col min="2" max="2" width="9.42578125" style="1" customWidth="1"/>
    <col min="3" max="3" width="0.42578125" style="1" customWidth="1"/>
    <col min="4" max="4" width="9.42578125" style="1" customWidth="1"/>
    <col min="5" max="5" width="0.42578125" style="1" customWidth="1"/>
    <col min="6" max="6" width="14.28515625" style="1" customWidth="1"/>
    <col min="7" max="7" width="0.42578125" style="1" customWidth="1"/>
    <col min="8" max="8" width="14.28515625" style="1" customWidth="1"/>
    <col min="9" max="9" width="0.42578125" style="1" customWidth="1"/>
    <col min="10" max="10" width="12.85546875" style="1" customWidth="1"/>
    <col min="11" max="11" width="0.42578125" style="1" customWidth="1"/>
    <col min="12" max="12" width="13" style="1" customWidth="1"/>
    <col min="13" max="13" width="0.42578125" style="1" customWidth="1"/>
    <col min="14" max="15" width="14" style="1" customWidth="1"/>
    <col min="16" max="17" width="9.140625" style="1"/>
    <col min="18" max="18" width="9.28515625" style="1" bestFit="1" customWidth="1"/>
    <col min="19" max="19" width="10.140625" style="1" bestFit="1" customWidth="1"/>
    <col min="20" max="16384" width="9.140625" style="1"/>
  </cols>
  <sheetData>
    <row r="1" spans="1:16384" ht="21" customHeight="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"/>
    </row>
    <row r="2" spans="1:16384" ht="3.75" customHeight="1"/>
    <row r="3" spans="1:16384" ht="15.7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6384" ht="12.75" customHeight="1">
      <c r="A4" s="31" t="s">
        <v>11</v>
      </c>
      <c r="B4" s="31"/>
      <c r="C4" s="31"/>
      <c r="D4" s="31"/>
      <c r="E4" s="4">
        <v>146250</v>
      </c>
      <c r="F4" s="5">
        <v>146250</v>
      </c>
      <c r="G4" s="6"/>
      <c r="H4" s="6"/>
      <c r="I4" s="6"/>
      <c r="J4" s="7" t="s">
        <v>13</v>
      </c>
      <c r="K4" s="7"/>
      <c r="L4" s="7" t="s">
        <v>0</v>
      </c>
      <c r="M4" s="8"/>
      <c r="N4" s="9"/>
      <c r="O4" s="10"/>
    </row>
    <row r="5" spans="1:16384" ht="12.75" customHeight="1">
      <c r="A5" s="31" t="s">
        <v>10</v>
      </c>
      <c r="B5" s="31"/>
      <c r="C5" s="31"/>
      <c r="D5" s="31"/>
      <c r="E5" s="7" t="s">
        <v>9</v>
      </c>
      <c r="F5" s="11">
        <v>5.7500000000000002E-2</v>
      </c>
      <c r="G5" s="7"/>
      <c r="H5" s="7"/>
      <c r="I5" s="7"/>
      <c r="J5" s="7" t="s">
        <v>14</v>
      </c>
      <c r="K5" s="7"/>
      <c r="L5" s="12">
        <v>2013</v>
      </c>
      <c r="M5" s="13"/>
      <c r="N5" s="13"/>
      <c r="O5" s="10"/>
    </row>
    <row r="6" spans="1:16384" ht="12.75" customHeight="1">
      <c r="A6" s="31" t="s">
        <v>8</v>
      </c>
      <c r="B6" s="31"/>
      <c r="C6" s="31"/>
      <c r="D6" s="31"/>
      <c r="E6" s="7" t="s">
        <v>7</v>
      </c>
      <c r="F6" s="12">
        <v>50</v>
      </c>
      <c r="G6" s="7"/>
      <c r="H6" s="7"/>
      <c r="I6" s="7"/>
      <c r="J6" s="7"/>
      <c r="K6" s="7"/>
      <c r="L6" s="12"/>
      <c r="M6" s="13"/>
      <c r="N6" s="13"/>
      <c r="O6" s="10"/>
    </row>
    <row r="7" spans="1:16384" ht="3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384" ht="6.75" customHeight="1"/>
    <row r="9" spans="1:16384" ht="263.25" customHeight="1">
      <c r="A9" s="15"/>
    </row>
    <row r="10" spans="1:16384" ht="27.75" customHeight="1">
      <c r="A10" s="16"/>
      <c r="B10" s="17" t="s">
        <v>6</v>
      </c>
      <c r="C10" s="16"/>
      <c r="D10" s="17" t="s">
        <v>5</v>
      </c>
      <c r="E10" s="16"/>
      <c r="F10" s="17" t="s">
        <v>15</v>
      </c>
      <c r="G10" s="16"/>
      <c r="H10" s="17" t="s">
        <v>4</v>
      </c>
      <c r="I10" s="16"/>
      <c r="J10" s="18" t="s">
        <v>3</v>
      </c>
      <c r="K10" s="16"/>
      <c r="L10" s="18" t="s">
        <v>2</v>
      </c>
      <c r="M10" s="18"/>
      <c r="N10" s="18" t="s">
        <v>1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18"/>
      <c r="XFA10" s="18"/>
      <c r="XFB10" s="18"/>
      <c r="XFC10" s="18"/>
      <c r="XFD10" s="18"/>
    </row>
    <row r="11" spans="1:16384" ht="9.9499999999999993" customHeight="1">
      <c r="A11" s="19"/>
      <c r="B11" s="20" t="s">
        <v>0</v>
      </c>
      <c r="C11" s="19"/>
      <c r="D11" s="21">
        <f>L5</f>
        <v>2013</v>
      </c>
      <c r="E11" s="19"/>
      <c r="F11" s="22">
        <f>-PMT(F5/12,F6*12,N11,0)</f>
        <v>742.98647092733597</v>
      </c>
      <c r="G11" s="23"/>
      <c r="H11" s="22">
        <f>F11-J11</f>
        <v>42.205220927335972</v>
      </c>
      <c r="I11" s="23"/>
      <c r="J11" s="22">
        <f>N11*$F$5/12</f>
        <v>700.78125</v>
      </c>
      <c r="K11" s="19"/>
      <c r="L11" s="24">
        <f>H11</f>
        <v>42.205220927335972</v>
      </c>
      <c r="M11" s="19"/>
      <c r="N11" s="25">
        <f>F4</f>
        <v>146250</v>
      </c>
      <c r="O11" s="26"/>
    </row>
    <row r="12" spans="1:16384" ht="9.9499999999999993" customHeight="1">
      <c r="A12" s="19"/>
      <c r="B12" s="20" t="str">
        <f t="shared" ref="B12:B19" si="0">IF(B11="January","February",IF(B11="February","March",IF(B11="March","April",IF(B11="April","May",IF(B11="May","June",IF(B11="July","August",IF(B11="August","September",IF(B11="September","October",IF(B11="October","November",IF(B11="November","December",IF(B11="December","January",0)))))))))))</f>
        <v>October</v>
      </c>
      <c r="C12" s="19"/>
      <c r="D12" s="21">
        <f>IFERROR(IF(N11&lt;=0,"",IF(B11="December",D11+1,D11)),"")</f>
        <v>2013</v>
      </c>
      <c r="E12" s="19"/>
      <c r="F12" s="22">
        <f t="shared" ref="F12:F75" si="1">IF(N11&lt;F11,N11,F11)</f>
        <v>742.98647092733597</v>
      </c>
      <c r="G12" s="19"/>
      <c r="H12" s="22">
        <f>IFERROR(F12-J12,"")</f>
        <v>42.407454277612828</v>
      </c>
      <c r="I12" s="19"/>
      <c r="J12" s="22">
        <f>IFERROR(IF(N12&lt;0,0,N12*$F$5/12),"")</f>
        <v>700.57901664972314</v>
      </c>
      <c r="K12" s="19"/>
      <c r="L12" s="24">
        <f>IFERROR(IF(F12&lt;=0,"",L11+H12),"")</f>
        <v>84.6126752049488</v>
      </c>
      <c r="M12" s="19"/>
      <c r="N12" s="25">
        <f>IFERROR(IF(IF(N11&lt;=0,0,IF(N11-H11&lt;0,0,N11-H11))=0,"",IF(N11&lt;=0,0,IF(N11-H11&lt;0,0,N11-H11))),"")</f>
        <v>146207.79477907266</v>
      </c>
      <c r="O12" s="26"/>
    </row>
    <row r="13" spans="1:16384" ht="9.9499999999999993" customHeight="1">
      <c r="A13" s="19"/>
      <c r="B13" s="20" t="str">
        <f t="shared" si="0"/>
        <v>November</v>
      </c>
      <c r="C13" s="19"/>
      <c r="D13" s="21">
        <f>IFERROR(IF(N12&lt;=0,"",IF(B12="December",D12+1,D12)),"")</f>
        <v>2013</v>
      </c>
      <c r="E13" s="19"/>
      <c r="F13" s="22">
        <f t="shared" si="1"/>
        <v>742.98647092733597</v>
      </c>
      <c r="G13" s="19"/>
      <c r="H13" s="22">
        <f>IFERROR(F13-J13,"")</f>
        <v>42.610656662693032</v>
      </c>
      <c r="I13" s="19"/>
      <c r="J13" s="22">
        <f>IFERROR(IF(N13&lt;0,0,N13*$F$5/12),"")</f>
        <v>700.37581426464294</v>
      </c>
      <c r="K13" s="19"/>
      <c r="L13" s="24">
        <f>IFERROR(IF(F13&lt;=0,"",L12+H13),"")</f>
        <v>127.22333186764183</v>
      </c>
      <c r="M13" s="19"/>
      <c r="N13" s="25">
        <f>IFERROR(IF(IF(N12&lt;=0,0,IF(N12-H12&lt;0,0,N12-H12))=0,"",IF(N12&lt;=0,0,IF(N12-H12&lt;0,0,N12-H12))),"")</f>
        <v>146165.38732479504</v>
      </c>
      <c r="O13" s="26"/>
    </row>
    <row r="14" spans="1:16384" ht="9.9499999999999993" customHeight="1">
      <c r="A14" s="19"/>
      <c r="B14" s="20" t="str">
        <f t="shared" si="0"/>
        <v>December</v>
      </c>
      <c r="C14" s="19"/>
      <c r="D14" s="21">
        <f>IFERROR(IF(N13&lt;=0,"",IF(B13="December",D13+1,D13)),"")</f>
        <v>2013</v>
      </c>
      <c r="E14" s="19"/>
      <c r="F14" s="22">
        <f t="shared" si="1"/>
        <v>742.98647092733597</v>
      </c>
      <c r="G14" s="19"/>
      <c r="H14" s="22">
        <f>IFERROR(F14-J14,"")</f>
        <v>42.814832725868541</v>
      </c>
      <c r="I14" s="19"/>
      <c r="J14" s="22">
        <f>IFERROR(IF(N14&lt;0,0,N14*$F$5/12),"")</f>
        <v>700.17163820146743</v>
      </c>
      <c r="K14" s="19"/>
      <c r="L14" s="24">
        <f>IFERROR(IF(F14&lt;=0,"",L13+H14),"")</f>
        <v>170.03816459351037</v>
      </c>
      <c r="M14" s="19"/>
      <c r="N14" s="25">
        <f>IFERROR(IF(IF(N13&lt;=0,0,IF(N13-H13&lt;0,0,N13-H13))=0,"",IF(N13&lt;=0,0,IF(N13-H13&lt;0,0,N13-H13))),"")</f>
        <v>146122.77666813234</v>
      </c>
      <c r="O14" s="27"/>
      <c r="P14" s="28"/>
      <c r="R14" s="28"/>
      <c r="S14" s="29"/>
    </row>
    <row r="15" spans="1:16384" ht="9.9499999999999993" customHeight="1">
      <c r="A15" s="19"/>
      <c r="B15" s="20" t="str">
        <f t="shared" si="0"/>
        <v>January</v>
      </c>
      <c r="C15" s="19"/>
      <c r="D15" s="21">
        <f>IFERROR(IF(N14&lt;=0,"",IF(B14="December",D14+1,D14)),"")</f>
        <v>2014</v>
      </c>
      <c r="E15" s="19"/>
      <c r="F15" s="22">
        <f t="shared" si="1"/>
        <v>742.98647092733597</v>
      </c>
      <c r="G15" s="19"/>
      <c r="H15" s="22">
        <f>IFERROR(F15-J15,"")</f>
        <v>43.019987132679944</v>
      </c>
      <c r="I15" s="19"/>
      <c r="J15" s="22">
        <f>IFERROR(IF(N15&lt;0,0,N15*$F$5/12),"")</f>
        <v>699.96648379465603</v>
      </c>
      <c r="K15" s="19"/>
      <c r="L15" s="24">
        <f>IFERROR(IF(F15&lt;=0,"",L14+H15),"")</f>
        <v>213.05815172619032</v>
      </c>
      <c r="M15" s="19"/>
      <c r="N15" s="25">
        <f>IFERROR(IF(IF(N14&lt;=0,0,IF(N14-H14&lt;0,0,N14-H14))=0,"",IF(N14&lt;=0,0,IF(N14-H14&lt;0,0,N14-H14))),"")</f>
        <v>146079.96183540646</v>
      </c>
      <c r="O15" s="26"/>
    </row>
    <row r="16" spans="1:16384" ht="9.9499999999999993" customHeight="1">
      <c r="A16" s="19"/>
      <c r="B16" s="20" t="str">
        <f t="shared" si="0"/>
        <v>February</v>
      </c>
      <c r="C16" s="19"/>
      <c r="D16" s="21">
        <f>IFERROR(IF(N15&lt;=0,"",IF(B15="December",D15+1,D15)),"")</f>
        <v>2014</v>
      </c>
      <c r="E16" s="19"/>
      <c r="F16" s="22">
        <f t="shared" si="1"/>
        <v>742.98647092733597</v>
      </c>
      <c r="G16" s="19"/>
      <c r="H16" s="22">
        <f>IFERROR(F16-J16,"")</f>
        <v>43.226124571024116</v>
      </c>
      <c r="I16" s="19"/>
      <c r="J16" s="22">
        <f>IFERROR(IF(N16&lt;0,0,N16*$F$5/12),"")</f>
        <v>699.76034635631186</v>
      </c>
      <c r="K16" s="19"/>
      <c r="L16" s="24">
        <f>IFERROR(IF(F16&lt;=0,"",L15+H16),"")</f>
        <v>256.28427629721443</v>
      </c>
      <c r="M16" s="19"/>
      <c r="N16" s="25">
        <f>IFERROR(IF(IF(N15&lt;=0,0,IF(N15-H15&lt;0,0,N15-H15))=0,"",IF(N15&lt;=0,0,IF(N15-H15&lt;0,0,N15-H15))),"")</f>
        <v>146036.94184827377</v>
      </c>
      <c r="O16" s="26"/>
    </row>
    <row r="17" spans="1:19" ht="9.9499999999999993" customHeight="1">
      <c r="A17" s="19"/>
      <c r="B17" s="20" t="str">
        <f t="shared" si="0"/>
        <v>March</v>
      </c>
      <c r="C17" s="19"/>
      <c r="D17" s="21">
        <f>IFERROR(IF(N16&lt;=0,"",IF(B16="December",D16+1,D16)),"")</f>
        <v>2014</v>
      </c>
      <c r="E17" s="19"/>
      <c r="F17" s="22">
        <f t="shared" si="1"/>
        <v>742.98647092733597</v>
      </c>
      <c r="G17" s="19"/>
      <c r="H17" s="22">
        <f>IFERROR(F17-J17,"")</f>
        <v>43.433249751260291</v>
      </c>
      <c r="I17" s="19"/>
      <c r="J17" s="22">
        <f>IFERROR(IF(N17&lt;0,0,N17*$F$5/12),"")</f>
        <v>699.55322117607568</v>
      </c>
      <c r="K17" s="19"/>
      <c r="L17" s="24">
        <f>IFERROR(IF(F17&lt;=0,"",L16+H17),"")</f>
        <v>299.71752604847472</v>
      </c>
      <c r="M17" s="19"/>
      <c r="N17" s="25">
        <f>IFERROR(IF(IF(N16&lt;=0,0,IF(N16-H16&lt;0,0,N16-H16))=0,"",IF(N16&lt;=0,0,IF(N16-H16&lt;0,0,N16-H16))),"")</f>
        <v>145993.71572370274</v>
      </c>
      <c r="O17" s="26"/>
    </row>
    <row r="18" spans="1:19" ht="9.9499999999999993" customHeight="1">
      <c r="A18" s="19"/>
      <c r="B18" s="20" t="str">
        <f t="shared" si="0"/>
        <v>April</v>
      </c>
      <c r="C18" s="19"/>
      <c r="D18" s="21">
        <f>IFERROR(IF(N17&lt;=0,"",IF(B17="December",D17+1,D17)),"")</f>
        <v>2014</v>
      </c>
      <c r="E18" s="19"/>
      <c r="F18" s="22">
        <f t="shared" si="1"/>
        <v>742.98647092733597</v>
      </c>
      <c r="G18" s="19"/>
      <c r="H18" s="22">
        <f>IFERROR(F18-J18,"")</f>
        <v>43.641367406318295</v>
      </c>
      <c r="I18" s="19"/>
      <c r="J18" s="22">
        <f>IFERROR(IF(N18&lt;0,0,N18*$F$5/12),"")</f>
        <v>699.34510352101768</v>
      </c>
      <c r="K18" s="19"/>
      <c r="L18" s="24">
        <f>IFERROR(IF(F18&lt;=0,"",L17+H18),"")</f>
        <v>343.35889345479302</v>
      </c>
      <c r="M18" s="19"/>
      <c r="N18" s="25">
        <f>IFERROR(IF(IF(N17&lt;=0,0,IF(N17-H17&lt;0,0,N17-H17))=0,"",IF(N17&lt;=0,0,IF(N17-H17&lt;0,0,N17-H17))),"")</f>
        <v>145950.28247395149</v>
      </c>
      <c r="O18" s="26"/>
    </row>
    <row r="19" spans="1:19" ht="9.9499999999999993" customHeight="1">
      <c r="A19" s="19"/>
      <c r="B19" s="20" t="str">
        <f t="shared" si="0"/>
        <v>May</v>
      </c>
      <c r="C19" s="19"/>
      <c r="D19" s="21">
        <f>IFERROR(IF(N18&lt;=0,"",IF(B18="December",D18+1,D18)),"")</f>
        <v>2014</v>
      </c>
      <c r="E19" s="19"/>
      <c r="F19" s="22">
        <f t="shared" si="1"/>
        <v>742.98647092733597</v>
      </c>
      <c r="G19" s="19"/>
      <c r="H19" s="22">
        <f>IFERROR(F19-J19,"")</f>
        <v>43.850482291806998</v>
      </c>
      <c r="I19" s="19"/>
      <c r="J19" s="22">
        <f>IFERROR(IF(N19&lt;0,0,N19*$F$5/12),"")</f>
        <v>699.13598863552897</v>
      </c>
      <c r="K19" s="19"/>
      <c r="L19" s="24">
        <f>IFERROR(IF(F19&lt;=0,"",L18+H19),"")</f>
        <v>387.20937574660002</v>
      </c>
      <c r="M19" s="19"/>
      <c r="N19" s="25">
        <f>IFERROR(IF(IF(N18&lt;=0,0,IF(N18-H18&lt;0,0,N18-H18))=0,"",IF(N18&lt;=0,0,IF(N18-H18&lt;0,0,N18-H18))),"")</f>
        <v>145906.64110654517</v>
      </c>
      <c r="O19" s="26"/>
    </row>
    <row r="20" spans="1:19" ht="9.9499999999999993" customHeight="1">
      <c r="A20" s="19"/>
      <c r="B20" s="20" t="str">
        <f>IF(B19="January","February",IF(B19="February","March",IF(B19="March","April",IF(B19="April","May",IF(B19="May","June",IF(B19="June","July",IF(B19="July","August",IF(B19="August","September",IF(B19="September","October",IF(B19="October","November",IF(B19="November","December",IF(B19="December","January",0))))))))))))</f>
        <v>June</v>
      </c>
      <c r="C20" s="19"/>
      <c r="D20" s="21">
        <f>IFERROR(IF(N19&lt;=0,"",IF(B19="December",D19+1,D19)),"")</f>
        <v>2014</v>
      </c>
      <c r="E20" s="19"/>
      <c r="F20" s="22">
        <f t="shared" si="1"/>
        <v>742.98647092733597</v>
      </c>
      <c r="G20" s="19"/>
      <c r="H20" s="22">
        <f>IFERROR(F20-J20,"")</f>
        <v>44.060599186121976</v>
      </c>
      <c r="I20" s="19"/>
      <c r="J20" s="22">
        <f>IFERROR(IF(N20&lt;0,0,N20*$F$5/12),"")</f>
        <v>698.925871741214</v>
      </c>
      <c r="K20" s="19"/>
      <c r="L20" s="24">
        <f>IFERROR(IF(F20&lt;=0,"",L19+H20),"")</f>
        <v>431.26997493272199</v>
      </c>
      <c r="M20" s="19"/>
      <c r="N20" s="25">
        <f>IFERROR(IF(IF(N19&lt;=0,0,IF(N19-H19&lt;0,0,N19-H19))=0,"",IF(N19&lt;=0,0,IF(N19-H19&lt;0,0,N19-H19))),"")</f>
        <v>145862.79062425336</v>
      </c>
      <c r="O20" s="26"/>
    </row>
    <row r="21" spans="1:19" ht="9.9499999999999993" customHeight="1">
      <c r="A21" s="19"/>
      <c r="B21" s="20" t="str">
        <f t="shared" ref="B21:B84" si="2">IF(B20="January","February",IF(B20="February","March",IF(B20="March","April",IF(B20="April","May",IF(B20="May","June",IF(B20="June","July",IF(B20="July","August",IF(B20="August","September",IF(B20="September","October",IF(B20="October","November",IF(B20="November","December",IF(B20="December","January",0))))))))))))</f>
        <v>July</v>
      </c>
      <c r="C21" s="19"/>
      <c r="D21" s="21">
        <f>IFERROR(IF(N20&lt;=0,"",IF(B20="December",D20+1,D20)),"")</f>
        <v>2014</v>
      </c>
      <c r="E21" s="19"/>
      <c r="F21" s="22">
        <f t="shared" si="1"/>
        <v>742.98647092733597</v>
      </c>
      <c r="G21" s="19"/>
      <c r="H21" s="22">
        <f>IFERROR(F21-J21,"")</f>
        <v>44.271722890555338</v>
      </c>
      <c r="I21" s="19"/>
      <c r="J21" s="22">
        <f>IFERROR(IF(N21&lt;0,0,N21*$F$5/12),"")</f>
        <v>698.71474803678063</v>
      </c>
      <c r="K21" s="19"/>
      <c r="L21" s="24">
        <f>IFERROR(IF(F21&lt;=0,"",L20+H21),"")</f>
        <v>475.54169782327733</v>
      </c>
      <c r="M21" s="19"/>
      <c r="N21" s="25">
        <f>IFERROR(IF(IF(N20&lt;=0,0,IF(N20-H20&lt;0,0,N20-H20))=0,"",IF(N20&lt;=0,0,IF(N20-H20&lt;0,0,N20-H20))),"")</f>
        <v>145818.73002506726</v>
      </c>
      <c r="O21" s="26"/>
    </row>
    <row r="22" spans="1:19" ht="9.9499999999999993" customHeight="1">
      <c r="A22" s="19"/>
      <c r="B22" s="20" t="str">
        <f t="shared" si="2"/>
        <v>August</v>
      </c>
      <c r="C22" s="19"/>
      <c r="D22" s="21">
        <f>IFERROR(IF(N21&lt;=0,"",IF(B21="December",D21+1,D21)),"")</f>
        <v>2014</v>
      </c>
      <c r="E22" s="19"/>
      <c r="F22" s="22">
        <f t="shared" si="1"/>
        <v>742.98647092733597</v>
      </c>
      <c r="G22" s="19"/>
      <c r="H22" s="22">
        <f>IFERROR(F22-J22,"")</f>
        <v>44.483858229405882</v>
      </c>
      <c r="I22" s="19"/>
      <c r="J22" s="22">
        <f>IFERROR(IF(N22&lt;0,0,N22*$F$5/12),"")</f>
        <v>698.50261269793009</v>
      </c>
      <c r="K22" s="19"/>
      <c r="L22" s="24">
        <f>IFERROR(IF(F22&lt;=0,"",L21+H22),"")</f>
        <v>520.02555605268321</v>
      </c>
      <c r="M22" s="19"/>
      <c r="N22" s="25">
        <f>IFERROR(IF(IF(N21&lt;=0,0,IF(N21-H21&lt;0,0,N21-H21))=0,"",IF(N21&lt;=0,0,IF(N21-H21&lt;0,0,N21-H21))),"")</f>
        <v>145774.4583021767</v>
      </c>
      <c r="O22" s="26"/>
    </row>
    <row r="23" spans="1:19" ht="9.9499999999999993" customHeight="1">
      <c r="A23" s="19"/>
      <c r="B23" s="20" t="str">
        <f t="shared" si="2"/>
        <v>September</v>
      </c>
      <c r="C23" s="19"/>
      <c r="D23" s="21">
        <f>IFERROR(IF(N22&lt;=0,"",IF(B22="December",D22+1,D22)),"")</f>
        <v>2014</v>
      </c>
      <c r="E23" s="19"/>
      <c r="F23" s="22">
        <f t="shared" si="1"/>
        <v>742.98647092733597</v>
      </c>
      <c r="G23" s="19"/>
      <c r="H23" s="22">
        <f>IFERROR(F23-J23,"")</f>
        <v>44.697010050088466</v>
      </c>
      <c r="I23" s="19"/>
      <c r="J23" s="22">
        <f>IFERROR(IF(N23&lt;0,0,N23*$F$5/12),"")</f>
        <v>698.28946087724751</v>
      </c>
      <c r="K23" s="19"/>
      <c r="L23" s="24">
        <f>IFERROR(IF(F23&lt;=0,"",L22+H23),"")</f>
        <v>564.72256610277168</v>
      </c>
      <c r="M23" s="19"/>
      <c r="N23" s="25">
        <f>IFERROR(IF(IF(N22&lt;=0,0,IF(N22-H22&lt;0,0,N22-H22))=0,"",IF(N22&lt;=0,0,IF(N22-H22&lt;0,0,N22-H22))),"")</f>
        <v>145729.97444394729</v>
      </c>
      <c r="O23" s="26"/>
    </row>
    <row r="24" spans="1:19" ht="9.9499999999999993" customHeight="1">
      <c r="A24" s="19"/>
      <c r="B24" s="20" t="str">
        <f t="shared" si="2"/>
        <v>October</v>
      </c>
      <c r="C24" s="19"/>
      <c r="D24" s="21">
        <f>IFERROR(IF(N23&lt;=0,"",IF(B23="December",D23+1,D23)),"")</f>
        <v>2014</v>
      </c>
      <c r="E24" s="19"/>
      <c r="F24" s="22">
        <f t="shared" si="1"/>
        <v>742.98647092733597</v>
      </c>
      <c r="G24" s="19"/>
      <c r="H24" s="22">
        <f>IFERROR(F24-J24,"")</f>
        <v>44.911183223245189</v>
      </c>
      <c r="I24" s="19"/>
      <c r="J24" s="22">
        <f>IFERROR(IF(N24&lt;0,0,N24*$F$5/12),"")</f>
        <v>698.07528770409078</v>
      </c>
      <c r="K24" s="19"/>
      <c r="L24" s="24">
        <f>IFERROR(IF(F24&lt;=0,"",L23+H24),"")</f>
        <v>609.63374932601687</v>
      </c>
      <c r="M24" s="19"/>
      <c r="N24" s="25">
        <f>IFERROR(IF(IF(N23&lt;=0,0,IF(N23-H23&lt;0,0,N23-H23))=0,"",IF(N23&lt;=0,0,IF(N23-H23&lt;0,0,N23-H23))),"")</f>
        <v>145685.27743389719</v>
      </c>
      <c r="O24" s="26"/>
    </row>
    <row r="25" spans="1:19" ht="9.9499999999999993" customHeight="1">
      <c r="A25" s="19"/>
      <c r="B25" s="20" t="str">
        <f t="shared" si="2"/>
        <v>November</v>
      </c>
      <c r="C25" s="19"/>
      <c r="D25" s="21">
        <f>IFERROR(IF(N24&lt;=0,"",IF(B24="December",D24+1,D24)),"")</f>
        <v>2014</v>
      </c>
      <c r="E25" s="19"/>
      <c r="F25" s="22">
        <f t="shared" si="1"/>
        <v>742.98647092733597</v>
      </c>
      <c r="G25" s="19"/>
      <c r="H25" s="22">
        <f>IFERROR(F25-J25,"")</f>
        <v>45.126382642856584</v>
      </c>
      <c r="I25" s="19"/>
      <c r="J25" s="22">
        <f>IFERROR(IF(N25&lt;0,0,N25*$F$5/12),"")</f>
        <v>697.86008828447939</v>
      </c>
      <c r="K25" s="19"/>
      <c r="L25" s="24">
        <f>IFERROR(IF(F25&lt;=0,"",L24+H25),"")</f>
        <v>654.76013196887345</v>
      </c>
      <c r="M25" s="19"/>
      <c r="N25" s="25">
        <f>IFERROR(IF(IF(N24&lt;=0,0,IF(N24-H24&lt;0,0,N24-H24))=0,"",IF(N24&lt;=0,0,IF(N24-H24&lt;0,0,N24-H24))),"")</f>
        <v>145640.36625067395</v>
      </c>
      <c r="O25" s="26"/>
    </row>
    <row r="26" spans="1:19" ht="9.9499999999999993" customHeight="1">
      <c r="A26" s="19"/>
      <c r="B26" s="20" t="str">
        <f t="shared" si="2"/>
        <v>December</v>
      </c>
      <c r="C26" s="19"/>
      <c r="D26" s="21">
        <f>IFERROR(IF(N25&lt;=0,"",IF(B25="December",D25+1,D25)),"")</f>
        <v>2014</v>
      </c>
      <c r="E26" s="19"/>
      <c r="F26" s="22">
        <f t="shared" si="1"/>
        <v>742.98647092733597</v>
      </c>
      <c r="G26" s="19"/>
      <c r="H26" s="22">
        <f>IFERROR(F26-J26,"")</f>
        <v>45.342613226353706</v>
      </c>
      <c r="I26" s="19"/>
      <c r="J26" s="22">
        <f>IFERROR(IF(N26&lt;0,0,N26*$F$5/12),"")</f>
        <v>697.64385770098227</v>
      </c>
      <c r="K26" s="19"/>
      <c r="L26" s="24">
        <f>IFERROR(IF(F26&lt;=0,"",L25+H26),"")</f>
        <v>700.10274519522716</v>
      </c>
      <c r="M26" s="19"/>
      <c r="N26" s="25">
        <f>IFERROR(IF(IF(N25&lt;=0,0,IF(N25-H25&lt;0,0,N25-H25))=0,"",IF(N25&lt;=0,0,IF(N25-H25&lt;0,0,N25-H25))),"")</f>
        <v>145595.23986803109</v>
      </c>
      <c r="O26" s="27"/>
      <c r="P26" s="28"/>
      <c r="R26" s="28"/>
      <c r="S26" s="29"/>
    </row>
    <row r="27" spans="1:19" ht="9.9499999999999993" customHeight="1">
      <c r="A27" s="19"/>
      <c r="B27" s="20" t="str">
        <f t="shared" si="2"/>
        <v>January</v>
      </c>
      <c r="C27" s="19"/>
      <c r="D27" s="21">
        <f>IFERROR(IF(N26&lt;=0,"",IF(B26="December",D26+1,D26)),"")</f>
        <v>2015</v>
      </c>
      <c r="E27" s="19"/>
      <c r="F27" s="22">
        <f t="shared" si="1"/>
        <v>742.98647092733597</v>
      </c>
      <c r="G27" s="19"/>
      <c r="H27" s="22">
        <f>IFERROR(F27-J27,"")</f>
        <v>45.559879914730004</v>
      </c>
      <c r="I27" s="19"/>
      <c r="J27" s="22">
        <f>IFERROR(IF(N27&lt;0,0,N27*$F$5/12),"")</f>
        <v>697.42659101260597</v>
      </c>
      <c r="K27" s="19"/>
      <c r="L27" s="24">
        <f>IFERROR(IF(F27&lt;=0,"",L26+H27),"")</f>
        <v>745.66262510995716</v>
      </c>
      <c r="M27" s="19"/>
      <c r="N27" s="25">
        <f>IFERROR(IF(IF(N26&lt;=0,0,IF(N26-H26&lt;0,0,N26-H26))=0,"",IF(N26&lt;=0,0,IF(N26-H26&lt;0,0,N26-H26))),"")</f>
        <v>145549.89725480473</v>
      </c>
      <c r="O27" s="26"/>
    </row>
    <row r="28" spans="1:19" ht="9.9499999999999993" customHeight="1">
      <c r="A28" s="19"/>
      <c r="B28" s="20" t="str">
        <f t="shared" si="2"/>
        <v>February</v>
      </c>
      <c r="C28" s="19"/>
      <c r="D28" s="21">
        <f>IFERROR(IF(N27&lt;=0,"",IF(B27="December",D27+1,D27)),"")</f>
        <v>2015</v>
      </c>
      <c r="E28" s="19"/>
      <c r="F28" s="22">
        <f t="shared" si="1"/>
        <v>742.98647092733597</v>
      </c>
      <c r="G28" s="19"/>
      <c r="H28" s="22">
        <f>IFERROR(F28-J28,"")</f>
        <v>45.778187672654781</v>
      </c>
      <c r="I28" s="19"/>
      <c r="J28" s="22">
        <f>IFERROR(IF(N28&lt;0,0,N28*$F$5/12),"")</f>
        <v>697.20828325468119</v>
      </c>
      <c r="K28" s="19"/>
      <c r="L28" s="24">
        <f>IFERROR(IF(F28&lt;=0,"",L27+H28),"")</f>
        <v>791.44081278261194</v>
      </c>
      <c r="M28" s="19"/>
      <c r="N28" s="25">
        <f>IFERROR(IF(IF(N27&lt;=0,0,IF(N27-H27&lt;0,0,N27-H27))=0,"",IF(N27&lt;=0,0,IF(N27-H27&lt;0,0,N27-H27))),"")</f>
        <v>145504.33737488999</v>
      </c>
      <c r="O28" s="26"/>
    </row>
    <row r="29" spans="1:19" ht="9.9499999999999993" customHeight="1">
      <c r="A29" s="19"/>
      <c r="B29" s="20" t="str">
        <f t="shared" si="2"/>
        <v>March</v>
      </c>
      <c r="C29" s="19"/>
      <c r="D29" s="21">
        <f>IFERROR(IF(N28&lt;=0,"",IF(B28="December",D28+1,D28)),"")</f>
        <v>2015</v>
      </c>
      <c r="E29" s="19"/>
      <c r="F29" s="22">
        <f t="shared" si="1"/>
        <v>742.98647092733597</v>
      </c>
      <c r="G29" s="19"/>
      <c r="H29" s="22">
        <f>IFERROR(F29-J29,"")</f>
        <v>45.997541488586194</v>
      </c>
      <c r="I29" s="19"/>
      <c r="J29" s="22">
        <f>IFERROR(IF(N29&lt;0,0,N29*$F$5/12),"")</f>
        <v>696.98892943874978</v>
      </c>
      <c r="K29" s="19"/>
      <c r="L29" s="24">
        <f>IFERROR(IF(F29&lt;=0,"",L28+H29),"")</f>
        <v>837.43835427119814</v>
      </c>
      <c r="M29" s="19"/>
      <c r="N29" s="25">
        <f>IFERROR(IF(IF(N28&lt;=0,0,IF(N28-H28&lt;0,0,N28-H28))=0,"",IF(N28&lt;=0,0,IF(N28-H28&lt;0,0,N28-H28))),"")</f>
        <v>145458.55918721732</v>
      </c>
      <c r="O29" s="26"/>
    </row>
    <row r="30" spans="1:19" ht="9.9499999999999993" customHeight="1">
      <c r="A30" s="19"/>
      <c r="B30" s="20" t="str">
        <f t="shared" si="2"/>
        <v>April</v>
      </c>
      <c r="C30" s="19"/>
      <c r="D30" s="21">
        <f>IFERROR(IF(N29&lt;=0,"",IF(B29="December",D29+1,D29)),"")</f>
        <v>2015</v>
      </c>
      <c r="E30" s="19"/>
      <c r="F30" s="22">
        <f t="shared" si="1"/>
        <v>742.98647092733597</v>
      </c>
      <c r="G30" s="19"/>
      <c r="H30" s="22">
        <f>IFERROR(F30-J30,"")</f>
        <v>46.217946374885742</v>
      </c>
      <c r="I30" s="19"/>
      <c r="J30" s="22">
        <f>IFERROR(IF(N30&lt;0,0,N30*$F$5/12),"")</f>
        <v>696.76852455245023</v>
      </c>
      <c r="K30" s="19"/>
      <c r="L30" s="24">
        <f>IFERROR(IF(F30&lt;=0,"",L29+H30),"")</f>
        <v>883.65630064608388</v>
      </c>
      <c r="M30" s="19"/>
      <c r="N30" s="25">
        <f>IFERROR(IF(IF(N29&lt;=0,0,IF(N29-H29&lt;0,0,N29-H29))=0,"",IF(N29&lt;=0,0,IF(N29-H29&lt;0,0,N29-H29))),"")</f>
        <v>145412.56164572874</v>
      </c>
      <c r="O30" s="26"/>
    </row>
    <row r="31" spans="1:19" ht="9.9499999999999993" customHeight="1">
      <c r="A31" s="19"/>
      <c r="B31" s="20" t="str">
        <f t="shared" si="2"/>
        <v>May</v>
      </c>
      <c r="C31" s="19"/>
      <c r="D31" s="21">
        <f>IFERROR(IF(N30&lt;=0,"",IF(B30="December",D30+1,D30)),"")</f>
        <v>2015</v>
      </c>
      <c r="E31" s="19"/>
      <c r="F31" s="22">
        <f t="shared" si="1"/>
        <v>742.98647092733597</v>
      </c>
      <c r="G31" s="19"/>
      <c r="H31" s="22">
        <f>IFERROR(F31-J31,"")</f>
        <v>46.439407367932063</v>
      </c>
      <c r="I31" s="19"/>
      <c r="J31" s="22">
        <f>IFERROR(IF(N31&lt;0,0,N31*$F$5/12),"")</f>
        <v>696.54706355940391</v>
      </c>
      <c r="K31" s="19"/>
      <c r="L31" s="24">
        <f>IFERROR(IF(F31&lt;=0,"",L30+H31),"")</f>
        <v>930.09570801401594</v>
      </c>
      <c r="M31" s="19"/>
      <c r="N31" s="25">
        <f>IFERROR(IF(IF(N30&lt;=0,0,IF(N30-H30&lt;0,0,N30-H30))=0,"",IF(N30&lt;=0,0,IF(N30-H30&lt;0,0,N30-H30))),"")</f>
        <v>145366.34369935386</v>
      </c>
      <c r="O31" s="26"/>
    </row>
    <row r="32" spans="1:19" ht="9.9499999999999993" customHeight="1">
      <c r="A32" s="19"/>
      <c r="B32" s="20" t="str">
        <f t="shared" si="2"/>
        <v>June</v>
      </c>
      <c r="C32" s="19"/>
      <c r="D32" s="21">
        <f>IFERROR(IF(N31&lt;=0,"",IF(B31="December",D31+1,D31)),"")</f>
        <v>2015</v>
      </c>
      <c r="E32" s="19"/>
      <c r="F32" s="22">
        <f t="shared" si="1"/>
        <v>742.98647092733597</v>
      </c>
      <c r="G32" s="19"/>
      <c r="H32" s="22">
        <f>IFERROR(F32-J32,"")</f>
        <v>46.661929528236669</v>
      </c>
      <c r="I32" s="19"/>
      <c r="J32" s="22">
        <f>IFERROR(IF(N32&lt;0,0,N32*$F$5/12),"")</f>
        <v>696.3245413990993</v>
      </c>
      <c r="K32" s="19"/>
      <c r="L32" s="24">
        <f>IFERROR(IF(F32&lt;=0,"",L31+H32),"")</f>
        <v>976.75763754225261</v>
      </c>
      <c r="M32" s="19"/>
      <c r="N32" s="25">
        <f>IFERROR(IF(IF(N31&lt;=0,0,IF(N31-H31&lt;0,0,N31-H31))=0,"",IF(N31&lt;=0,0,IF(N31-H31&lt;0,0,N31-H31))),"")</f>
        <v>145319.90429198593</v>
      </c>
      <c r="O32" s="26"/>
    </row>
    <row r="33" spans="1:19" ht="9.9499999999999993" customHeight="1">
      <c r="A33" s="19"/>
      <c r="B33" s="20" t="str">
        <f t="shared" si="2"/>
        <v>July</v>
      </c>
      <c r="C33" s="19"/>
      <c r="D33" s="21">
        <f>IFERROR(IF(N32&lt;=0,"",IF(B32="December",D32+1,D32)),"")</f>
        <v>2015</v>
      </c>
      <c r="E33" s="19"/>
      <c r="F33" s="22">
        <f t="shared" si="1"/>
        <v>742.98647092733597</v>
      </c>
      <c r="G33" s="19"/>
      <c r="H33" s="22">
        <f>IFERROR(F33-J33,"")</f>
        <v>46.885517940559453</v>
      </c>
      <c r="I33" s="19"/>
      <c r="J33" s="22">
        <f>IFERROR(IF(N33&lt;0,0,N33*$F$5/12),"")</f>
        <v>696.10095298677652</v>
      </c>
      <c r="K33" s="19"/>
      <c r="L33" s="24">
        <f>IFERROR(IF(F33&lt;=0,"",L32+H33),"")</f>
        <v>1023.6431554828121</v>
      </c>
      <c r="M33" s="19"/>
      <c r="N33" s="25">
        <f>IFERROR(IF(IF(N32&lt;=0,0,IF(N32-H32&lt;0,0,N32-H32))=0,"",IF(N32&lt;=0,0,IF(N32-H32&lt;0,0,N32-H32))),"")</f>
        <v>145273.24236245771</v>
      </c>
      <c r="O33" s="26"/>
    </row>
    <row r="34" spans="1:19" ht="9.9499999999999993" customHeight="1">
      <c r="A34" s="19"/>
      <c r="B34" s="20" t="str">
        <f t="shared" si="2"/>
        <v>August</v>
      </c>
      <c r="C34" s="19"/>
      <c r="D34" s="21">
        <f>IFERROR(IF(N33&lt;=0,"",IF(B33="December",D33+1,D33)),"")</f>
        <v>2015</v>
      </c>
      <c r="E34" s="19"/>
      <c r="F34" s="22">
        <f t="shared" si="1"/>
        <v>742.98647092733597</v>
      </c>
      <c r="G34" s="19"/>
      <c r="H34" s="22">
        <f>IFERROR(F34-J34,"")</f>
        <v>47.110177714024644</v>
      </c>
      <c r="I34" s="19"/>
      <c r="J34" s="22">
        <f>IFERROR(IF(N34&lt;0,0,N34*$F$5/12),"")</f>
        <v>695.87629321331133</v>
      </c>
      <c r="K34" s="19"/>
      <c r="L34" s="24">
        <f>IFERROR(IF(F34&lt;=0,"",L33+H34),"")</f>
        <v>1070.7533331968366</v>
      </c>
      <c r="M34" s="19"/>
      <c r="N34" s="25">
        <f>IFERROR(IF(IF(N33&lt;=0,0,IF(N33-H33&lt;0,0,N33-H33))=0,"",IF(N33&lt;=0,0,IF(N33-H33&lt;0,0,N33-H33))),"")</f>
        <v>145226.35684451714</v>
      </c>
      <c r="O34" s="26"/>
    </row>
    <row r="35" spans="1:19" ht="9.9499999999999993" customHeight="1">
      <c r="A35" s="19"/>
      <c r="B35" s="20" t="str">
        <f t="shared" si="2"/>
        <v>September</v>
      </c>
      <c r="C35" s="19"/>
      <c r="D35" s="21">
        <f>IFERROR(IF(N34&lt;=0,"",IF(B34="December",D34+1,D34)),"")</f>
        <v>2015</v>
      </c>
      <c r="E35" s="19"/>
      <c r="F35" s="22">
        <f t="shared" si="1"/>
        <v>742.98647092733597</v>
      </c>
      <c r="G35" s="19"/>
      <c r="H35" s="22">
        <f>IFERROR(F35-J35,"")</f>
        <v>47.335913982237685</v>
      </c>
      <c r="I35" s="19"/>
      <c r="J35" s="22">
        <f>IFERROR(IF(N35&lt;0,0,N35*$F$5/12),"")</f>
        <v>695.65055694509829</v>
      </c>
      <c r="K35" s="19"/>
      <c r="L35" s="24">
        <f>IFERROR(IF(F35&lt;=0,"",L34+H35),"")</f>
        <v>1118.0892471790744</v>
      </c>
      <c r="M35" s="19"/>
      <c r="N35" s="25">
        <f>IFERROR(IF(IF(N34&lt;=0,0,IF(N34-H34&lt;0,0,N34-H34))=0,"",IF(N34&lt;=0,0,IF(N34-H34&lt;0,0,N34-H34))),"")</f>
        <v>145179.24666680311</v>
      </c>
      <c r="O35" s="26"/>
    </row>
    <row r="36" spans="1:19" ht="9.9499999999999993" customHeight="1">
      <c r="A36" s="19"/>
      <c r="B36" s="20" t="str">
        <f t="shared" si="2"/>
        <v>October</v>
      </c>
      <c r="C36" s="19"/>
      <c r="D36" s="21">
        <f>IFERROR(IF(N35&lt;=0,"",IF(B35="December",D35+1,D35)),"")</f>
        <v>2015</v>
      </c>
      <c r="E36" s="19"/>
      <c r="F36" s="22">
        <f t="shared" si="1"/>
        <v>742.98647092733597</v>
      </c>
      <c r="G36" s="19"/>
      <c r="H36" s="22">
        <f>IFERROR(F36-J36,"")</f>
        <v>47.562731903402664</v>
      </c>
      <c r="I36" s="19"/>
      <c r="J36" s="22">
        <f>IFERROR(IF(N36&lt;0,0,N36*$F$5/12),"")</f>
        <v>695.42373902393331</v>
      </c>
      <c r="K36" s="19"/>
      <c r="L36" s="24">
        <f>IFERROR(IF(F36&lt;=0,"",L35+H36),"")</f>
        <v>1165.6519790824771</v>
      </c>
      <c r="M36" s="19"/>
      <c r="N36" s="25">
        <f>IFERROR(IF(IF(N35&lt;=0,0,IF(N35-H35&lt;0,0,N35-H35))=0,"",IF(N35&lt;=0,0,IF(N35-H35&lt;0,0,N35-H35))),"")</f>
        <v>145131.91075282087</v>
      </c>
      <c r="O36" s="26"/>
    </row>
    <row r="37" spans="1:19" ht="9.9499999999999993" customHeight="1">
      <c r="A37" s="19"/>
      <c r="B37" s="20" t="str">
        <f t="shared" si="2"/>
        <v>November</v>
      </c>
      <c r="C37" s="19"/>
      <c r="D37" s="21">
        <f>IFERROR(IF(N36&lt;=0,"",IF(B36="December",D36+1,D36)),"")</f>
        <v>2015</v>
      </c>
      <c r="E37" s="19"/>
      <c r="F37" s="22">
        <f t="shared" si="1"/>
        <v>742.98647092733597</v>
      </c>
      <c r="G37" s="19"/>
      <c r="H37" s="22">
        <f>IFERROR(F37-J37,"")</f>
        <v>47.790636660439645</v>
      </c>
      <c r="I37" s="19"/>
      <c r="J37" s="22">
        <f>IFERROR(IF(N37&lt;0,0,N37*$F$5/12),"")</f>
        <v>695.19583426689633</v>
      </c>
      <c r="K37" s="19"/>
      <c r="L37" s="24">
        <f>IFERROR(IF(F37&lt;=0,"",L36+H37),"")</f>
        <v>1213.4426157429166</v>
      </c>
      <c r="M37" s="19"/>
      <c r="N37" s="25">
        <f>IFERROR(IF(IF(N36&lt;=0,0,IF(N36-H36&lt;0,0,N36-H36))=0,"",IF(N36&lt;=0,0,IF(N36-H36&lt;0,0,N36-H36))),"")</f>
        <v>145084.34802091747</v>
      </c>
      <c r="O37" s="26"/>
    </row>
    <row r="38" spans="1:19" ht="9.9499999999999993" customHeight="1">
      <c r="A38" s="19"/>
      <c r="B38" s="20" t="str">
        <f t="shared" si="2"/>
        <v>December</v>
      </c>
      <c r="C38" s="19"/>
      <c r="D38" s="21">
        <f>IFERROR(IF(N37&lt;=0,"",IF(B37="December",D37+1,D37)),"")</f>
        <v>2015</v>
      </c>
      <c r="E38" s="19"/>
      <c r="F38" s="22">
        <f t="shared" si="1"/>
        <v>742.98647092733597</v>
      </c>
      <c r="G38" s="19"/>
      <c r="H38" s="22">
        <f>IFERROR(F38-J38,"")</f>
        <v>48.019633461104377</v>
      </c>
      <c r="I38" s="19"/>
      <c r="J38" s="22">
        <f>IFERROR(IF(N38&lt;0,0,N38*$F$5/12),"")</f>
        <v>694.9668374662316</v>
      </c>
      <c r="K38" s="19"/>
      <c r="L38" s="24">
        <f>IFERROR(IF(F38&lt;=0,"",L37+H38),"")</f>
        <v>1261.462249204021</v>
      </c>
      <c r="M38" s="19"/>
      <c r="N38" s="25">
        <f>IFERROR(IF(IF(N37&lt;=0,0,IF(N37-H37&lt;0,0,N37-H37))=0,"",IF(N37&lt;=0,0,IF(N37-H37&lt;0,0,N37-H37))),"")</f>
        <v>145036.55738425703</v>
      </c>
      <c r="O38" s="27"/>
      <c r="P38" s="28"/>
      <c r="R38" s="28"/>
      <c r="S38" s="29"/>
    </row>
    <row r="39" spans="1:19" ht="9.9499999999999993" customHeight="1">
      <c r="A39" s="19"/>
      <c r="B39" s="20" t="str">
        <f t="shared" si="2"/>
        <v>January</v>
      </c>
      <c r="C39" s="19"/>
      <c r="D39" s="21">
        <f>IFERROR(IF(N38&lt;=0,"",IF(B38="December",D38+1,D38)),"")</f>
        <v>2016</v>
      </c>
      <c r="E39" s="19"/>
      <c r="F39" s="22">
        <f t="shared" si="1"/>
        <v>742.98647092733597</v>
      </c>
      <c r="G39" s="19"/>
      <c r="H39" s="22">
        <f>IFERROR(F39-J39,"")</f>
        <v>48.249727538105503</v>
      </c>
      <c r="I39" s="19"/>
      <c r="J39" s="22">
        <f>IFERROR(IF(N39&lt;0,0,N39*$F$5/12),"")</f>
        <v>694.73674338923047</v>
      </c>
      <c r="K39" s="19"/>
      <c r="L39" s="24">
        <f>IFERROR(IF(F39&lt;=0,"",L38+H39),"")</f>
        <v>1309.7119767421264</v>
      </c>
      <c r="M39" s="19"/>
      <c r="N39" s="25">
        <f>IFERROR(IF(IF(N38&lt;=0,0,IF(N38-H38&lt;0,0,N38-H38))=0,"",IF(N38&lt;=0,0,IF(N38-H38&lt;0,0,N38-H38))),"")</f>
        <v>144988.53775079592</v>
      </c>
      <c r="O39" s="26"/>
    </row>
    <row r="40" spans="1:19" ht="9.9499999999999993" customHeight="1">
      <c r="A40" s="19"/>
      <c r="B40" s="20" t="str">
        <f t="shared" si="2"/>
        <v>February</v>
      </c>
      <c r="C40" s="19"/>
      <c r="D40" s="21">
        <f>IFERROR(IF(N39&lt;=0,"",IF(B39="December",D39+1,D39)),"")</f>
        <v>2016</v>
      </c>
      <c r="E40" s="19"/>
      <c r="F40" s="22">
        <f t="shared" si="1"/>
        <v>742.98647092733597</v>
      </c>
      <c r="G40" s="19"/>
      <c r="H40" s="22">
        <f>IFERROR(F40-J40,"")</f>
        <v>48.480924149225643</v>
      </c>
      <c r="I40" s="19"/>
      <c r="J40" s="22">
        <f>IFERROR(IF(N40&lt;0,0,N40*$F$5/12),"")</f>
        <v>694.50554677811033</v>
      </c>
      <c r="K40" s="19"/>
      <c r="L40" s="24">
        <f>IFERROR(IF(F40&lt;=0,"",L39+H40),"")</f>
        <v>1358.1929008913521</v>
      </c>
      <c r="M40" s="19"/>
      <c r="N40" s="25">
        <f>IFERROR(IF(IF(N39&lt;=0,0,IF(N39-H39&lt;0,0,N39-H39))=0,"",IF(N39&lt;=0,0,IF(N39-H39&lt;0,0,N39-H39))),"")</f>
        <v>144940.2880232578</v>
      </c>
      <c r="O40" s="26"/>
    </row>
    <row r="41" spans="1:19" ht="9.9499999999999993" customHeight="1">
      <c r="A41" s="19"/>
      <c r="B41" s="20" t="str">
        <f t="shared" si="2"/>
        <v>March</v>
      </c>
      <c r="C41" s="19"/>
      <c r="D41" s="21">
        <f>IFERROR(IF(N40&lt;=0,"",IF(B40="December",D40+1,D40)),"")</f>
        <v>2016</v>
      </c>
      <c r="E41" s="19"/>
      <c r="F41" s="22">
        <f t="shared" si="1"/>
        <v>742.98647092733597</v>
      </c>
      <c r="G41" s="19"/>
      <c r="H41" s="22">
        <f>IFERROR(F41-J41,"")</f>
        <v>48.713228577440532</v>
      </c>
      <c r="I41" s="19"/>
      <c r="J41" s="22">
        <f>IFERROR(IF(N41&lt;0,0,N41*$F$5/12),"")</f>
        <v>694.27324234989544</v>
      </c>
      <c r="K41" s="19"/>
      <c r="L41" s="24">
        <f>IFERROR(IF(F41&lt;=0,"",L40+H41),"")</f>
        <v>1406.9061294687926</v>
      </c>
      <c r="M41" s="19"/>
      <c r="N41" s="25">
        <f>IFERROR(IF(IF(N40&lt;=0,0,IF(N40-H40&lt;0,0,N40-H40))=0,"",IF(N40&lt;=0,0,IF(N40-H40&lt;0,0,N40-H40))),"")</f>
        <v>144891.80709910858</v>
      </c>
      <c r="O41" s="26"/>
    </row>
    <row r="42" spans="1:19" ht="9.9499999999999993" customHeight="1">
      <c r="A42" s="19"/>
      <c r="B42" s="20" t="str">
        <f t="shared" si="2"/>
        <v>April</v>
      </c>
      <c r="C42" s="19"/>
      <c r="D42" s="21">
        <f>IFERROR(IF(N41&lt;=0,"",IF(B41="December",D41+1,D41)),"")</f>
        <v>2016</v>
      </c>
      <c r="E42" s="19"/>
      <c r="F42" s="22">
        <f t="shared" si="1"/>
        <v>742.98647092733597</v>
      </c>
      <c r="G42" s="19"/>
      <c r="H42" s="22">
        <f>IFERROR(F42-J42,"")</f>
        <v>48.946646131040779</v>
      </c>
      <c r="I42" s="19"/>
      <c r="J42" s="22">
        <f>IFERROR(IF(N42&lt;0,0,N42*$F$5/12),"")</f>
        <v>694.03982479629519</v>
      </c>
      <c r="K42" s="19"/>
      <c r="L42" s="24">
        <f>IFERROR(IF(F42&lt;=0,"",L41+H42),"")</f>
        <v>1455.8527755998334</v>
      </c>
      <c r="M42" s="19"/>
      <c r="N42" s="25">
        <f>IFERROR(IF(IF(N41&lt;=0,0,IF(N41-H41&lt;0,0,N41-H41))=0,"",IF(N41&lt;=0,0,IF(N41-H41&lt;0,0,N41-H41))),"")</f>
        <v>144843.09387053116</v>
      </c>
      <c r="O42" s="26"/>
    </row>
    <row r="43" spans="1:19" ht="9.9499999999999993" customHeight="1">
      <c r="A43" s="19"/>
      <c r="B43" s="20" t="str">
        <f t="shared" si="2"/>
        <v>May</v>
      </c>
      <c r="C43" s="19"/>
      <c r="D43" s="21">
        <f>IFERROR(IF(N42&lt;=0,"",IF(B42="December",D42+1,D42)),"")</f>
        <v>2016</v>
      </c>
      <c r="E43" s="19"/>
      <c r="F43" s="22">
        <f t="shared" si="1"/>
        <v>742.98647092733597</v>
      </c>
      <c r="G43" s="19"/>
      <c r="H43" s="22">
        <f>IFERROR(F43-J43,"")</f>
        <v>49.181182143752153</v>
      </c>
      <c r="I43" s="19"/>
      <c r="J43" s="22">
        <f>IFERROR(IF(N43&lt;0,0,N43*$F$5/12),"")</f>
        <v>693.80528878358382</v>
      </c>
      <c r="K43" s="19"/>
      <c r="L43" s="24">
        <f>IFERROR(IF(F43&lt;=0,"",L42+H43),"")</f>
        <v>1505.0339577435857</v>
      </c>
      <c r="M43" s="19"/>
      <c r="N43" s="25">
        <f>IFERROR(IF(IF(N42&lt;=0,0,IF(N42-H42&lt;0,0,N42-H42))=0,"",IF(N42&lt;=0,0,IF(N42-H42&lt;0,0,N42-H42))),"")</f>
        <v>144794.14722440011</v>
      </c>
      <c r="O43" s="26"/>
    </row>
    <row r="44" spans="1:19" ht="9.9499999999999993" customHeight="1">
      <c r="A44" s="19"/>
      <c r="B44" s="20" t="str">
        <f t="shared" si="2"/>
        <v>June</v>
      </c>
      <c r="C44" s="19"/>
      <c r="D44" s="21">
        <f>IFERROR(IF(N43&lt;=0,"",IF(B43="December",D43+1,D43)),"")</f>
        <v>2016</v>
      </c>
      <c r="E44" s="19"/>
      <c r="F44" s="22">
        <f t="shared" si="1"/>
        <v>742.98647092733597</v>
      </c>
      <c r="G44" s="19"/>
      <c r="H44" s="22">
        <f>IFERROR(F44-J44,"")</f>
        <v>49.416841974857562</v>
      </c>
      <c r="I44" s="19"/>
      <c r="J44" s="22">
        <f>IFERROR(IF(N44&lt;0,0,N44*$F$5/12),"")</f>
        <v>693.56962895247841</v>
      </c>
      <c r="K44" s="19"/>
      <c r="L44" s="24">
        <f>IFERROR(IF(F44&lt;=0,"",L43+H44),"")</f>
        <v>1554.4507997184432</v>
      </c>
      <c r="M44" s="19"/>
      <c r="N44" s="25">
        <f>IFERROR(IF(IF(N43&lt;=0,0,IF(N43-H43&lt;0,0,N43-H43))=0,"",IF(N43&lt;=0,0,IF(N43-H43&lt;0,0,N43-H43))),"")</f>
        <v>144744.96604225636</v>
      </c>
      <c r="O44" s="26"/>
    </row>
    <row r="45" spans="1:19" ht="9.9499999999999993" customHeight="1">
      <c r="A45" s="19"/>
      <c r="B45" s="20" t="str">
        <f t="shared" si="2"/>
        <v>July</v>
      </c>
      <c r="C45" s="19"/>
      <c r="D45" s="21">
        <f>IFERROR(IF(N44&lt;=0,"",IF(B44="December",D44+1,D44)),"")</f>
        <v>2016</v>
      </c>
      <c r="E45" s="19"/>
      <c r="F45" s="22">
        <f t="shared" si="1"/>
        <v>742.98647092733597</v>
      </c>
      <c r="G45" s="19"/>
      <c r="H45" s="22">
        <f>IFERROR(F45-J45,"")</f>
        <v>49.653631009320407</v>
      </c>
      <c r="I45" s="19"/>
      <c r="J45" s="22">
        <f>IFERROR(IF(N45&lt;0,0,N45*$F$5/12),"")</f>
        <v>693.33283991801557</v>
      </c>
      <c r="K45" s="19"/>
      <c r="L45" s="24">
        <f>IFERROR(IF(F45&lt;=0,"",L44+H45),"")</f>
        <v>1604.1044307277637</v>
      </c>
      <c r="M45" s="19"/>
      <c r="N45" s="25">
        <f>IFERROR(IF(IF(N44&lt;=0,0,IF(N44-H44&lt;0,0,N44-H44))=0,"",IF(N44&lt;=0,0,IF(N44-H44&lt;0,0,N44-H44))),"")</f>
        <v>144695.5492002815</v>
      </c>
      <c r="O45" s="26"/>
    </row>
    <row r="46" spans="1:19" ht="9.9499999999999993" customHeight="1">
      <c r="A46" s="19"/>
      <c r="B46" s="20" t="str">
        <f t="shared" si="2"/>
        <v>August</v>
      </c>
      <c r="C46" s="19"/>
      <c r="D46" s="21">
        <f>IFERROR(IF(N45&lt;=0,"",IF(B45="December",D45+1,D45)),"")</f>
        <v>2016</v>
      </c>
      <c r="E46" s="19"/>
      <c r="F46" s="22">
        <f t="shared" si="1"/>
        <v>742.98647092733597</v>
      </c>
      <c r="G46" s="19"/>
      <c r="H46" s="22">
        <f>IFERROR(F46-J46,"")</f>
        <v>49.891554657906681</v>
      </c>
      <c r="I46" s="19"/>
      <c r="J46" s="22">
        <f>IFERROR(IF(N46&lt;0,0,N46*$F$5/12),"")</f>
        <v>693.09491626942929</v>
      </c>
      <c r="K46" s="19"/>
      <c r="L46" s="24">
        <f>IFERROR(IF(F46&lt;=0,"",L45+H46),"")</f>
        <v>1653.9959853856703</v>
      </c>
      <c r="M46" s="19"/>
      <c r="N46" s="25">
        <f>IFERROR(IF(IF(N45&lt;=0,0,IF(N45-H45&lt;0,0,N45-H45))=0,"",IF(N45&lt;=0,0,IF(N45-H45&lt;0,0,N45-H45))),"")</f>
        <v>144645.89556927219</v>
      </c>
      <c r="O46" s="26"/>
    </row>
    <row r="47" spans="1:19" ht="9.9499999999999993" customHeight="1">
      <c r="A47" s="19"/>
      <c r="B47" s="20" t="str">
        <f t="shared" si="2"/>
        <v>September</v>
      </c>
      <c r="C47" s="19"/>
      <c r="D47" s="21">
        <f>IFERROR(IF(N46&lt;=0,"",IF(B46="December",D46+1,D46)),"")</f>
        <v>2016</v>
      </c>
      <c r="E47" s="19"/>
      <c r="F47" s="22">
        <f t="shared" si="1"/>
        <v>742.98647092733597</v>
      </c>
      <c r="G47" s="19"/>
      <c r="H47" s="22">
        <f>IFERROR(F47-J47,"")</f>
        <v>50.130618357309118</v>
      </c>
      <c r="I47" s="19"/>
      <c r="J47" s="22">
        <f>IFERROR(IF(N47&lt;0,0,N47*$F$5/12),"")</f>
        <v>692.85585257002685</v>
      </c>
      <c r="K47" s="19"/>
      <c r="L47" s="24">
        <f>IFERROR(IF(F47&lt;=0,"",L46+H47),"")</f>
        <v>1704.1266037429796</v>
      </c>
      <c r="M47" s="19"/>
      <c r="N47" s="25">
        <f>IFERROR(IF(IF(N46&lt;=0,0,IF(N46-H46&lt;0,0,N46-H46))=0,"",IF(N46&lt;=0,0,IF(N46-H46&lt;0,0,N46-H46))),"")</f>
        <v>144596.0040146143</v>
      </c>
      <c r="O47" s="26"/>
    </row>
    <row r="48" spans="1:19" ht="9.9499999999999993" customHeight="1">
      <c r="A48" s="19"/>
      <c r="B48" s="20" t="str">
        <f t="shared" si="2"/>
        <v>October</v>
      </c>
      <c r="C48" s="19"/>
      <c r="D48" s="21">
        <f>IFERROR(IF(N47&lt;=0,"",IF(B47="December",D47+1,D47)),"")</f>
        <v>2016</v>
      </c>
      <c r="E48" s="19"/>
      <c r="F48" s="22">
        <f t="shared" si="1"/>
        <v>742.98647092733597</v>
      </c>
      <c r="G48" s="19"/>
      <c r="H48" s="22">
        <f>IFERROR(F48-J48,"")</f>
        <v>50.370827570271103</v>
      </c>
      <c r="I48" s="19"/>
      <c r="J48" s="22">
        <f>IFERROR(IF(N48&lt;0,0,N48*$F$5/12),"")</f>
        <v>692.61564335706487</v>
      </c>
      <c r="K48" s="19"/>
      <c r="L48" s="24">
        <f>IFERROR(IF(F48&lt;=0,"",L47+H48),"")</f>
        <v>1754.4974313132507</v>
      </c>
      <c r="M48" s="19"/>
      <c r="N48" s="25">
        <f>IFERROR(IF(IF(N47&lt;=0,0,IF(N47-H47&lt;0,0,N47-H47))=0,"",IF(N47&lt;=0,0,IF(N47-H47&lt;0,0,N47-H47))),"")</f>
        <v>144545.873396257</v>
      </c>
      <c r="O48" s="26"/>
    </row>
    <row r="49" spans="1:19" ht="9.9499999999999993" customHeight="1">
      <c r="A49" s="19"/>
      <c r="B49" s="20" t="str">
        <f t="shared" si="2"/>
        <v>November</v>
      </c>
      <c r="C49" s="19"/>
      <c r="D49" s="21">
        <f>IFERROR(IF(N48&lt;=0,"",IF(B48="December",D48+1,D48)),"")</f>
        <v>2016</v>
      </c>
      <c r="E49" s="19"/>
      <c r="F49" s="22">
        <f t="shared" si="1"/>
        <v>742.98647092733597</v>
      </c>
      <c r="G49" s="19"/>
      <c r="H49" s="22">
        <f>IFERROR(F49-J49,"")</f>
        <v>50.612187785712081</v>
      </c>
      <c r="I49" s="19"/>
      <c r="J49" s="22">
        <f>IFERROR(IF(N49&lt;0,0,N49*$F$5/12),"")</f>
        <v>692.37428314162389</v>
      </c>
      <c r="K49" s="19"/>
      <c r="L49" s="24">
        <f>IFERROR(IF(F49&lt;=0,"",L48+H49),"")</f>
        <v>1805.1096190989629</v>
      </c>
      <c r="M49" s="19"/>
      <c r="N49" s="25">
        <f>IFERROR(IF(IF(N48&lt;=0,0,IF(N48-H48&lt;0,0,N48-H48))=0,"",IF(N48&lt;=0,0,IF(N48-H48&lt;0,0,N48-H48))),"")</f>
        <v>144495.50256868673</v>
      </c>
      <c r="O49" s="26"/>
    </row>
    <row r="50" spans="1:19" ht="9.9499999999999993" customHeight="1">
      <c r="A50" s="19"/>
      <c r="B50" s="20" t="str">
        <f t="shared" si="2"/>
        <v>December</v>
      </c>
      <c r="C50" s="19"/>
      <c r="D50" s="21">
        <f>IFERROR(IF(N49&lt;=0,"",IF(B49="December",D49+1,D49)),"")</f>
        <v>2016</v>
      </c>
      <c r="E50" s="19"/>
      <c r="F50" s="22">
        <f t="shared" si="1"/>
        <v>742.98647092733597</v>
      </c>
      <c r="G50" s="19"/>
      <c r="H50" s="22">
        <f>IFERROR(F50-J50,"")</f>
        <v>50.854704518851918</v>
      </c>
      <c r="I50" s="19"/>
      <c r="J50" s="22">
        <f>IFERROR(IF(N50&lt;0,0,N50*$F$5/12),"")</f>
        <v>692.13176640848405</v>
      </c>
      <c r="K50" s="19"/>
      <c r="L50" s="24">
        <f>IFERROR(IF(F50&lt;=0,"",L49+H50),"")</f>
        <v>1855.9643236178149</v>
      </c>
      <c r="M50" s="19"/>
      <c r="N50" s="25">
        <f>IFERROR(IF(IF(N49&lt;=0,0,IF(N49-H49&lt;0,0,N49-H49))=0,"",IF(N49&lt;=0,0,IF(N49-H49&lt;0,0,N49-H49))),"")</f>
        <v>144444.89038090102</v>
      </c>
      <c r="O50" s="27"/>
      <c r="P50" s="28"/>
      <c r="R50" s="28"/>
      <c r="S50" s="29"/>
    </row>
    <row r="51" spans="1:19" ht="9.9499999999999993" customHeight="1">
      <c r="A51" s="19"/>
      <c r="B51" s="20" t="str">
        <f t="shared" si="2"/>
        <v>January</v>
      </c>
      <c r="C51" s="19"/>
      <c r="D51" s="21">
        <f>IFERROR(IF(N50&lt;=0,"",IF(B50="December",D50+1,D50)),"")</f>
        <v>2017</v>
      </c>
      <c r="E51" s="19"/>
      <c r="F51" s="22">
        <f t="shared" si="1"/>
        <v>742.98647092733597</v>
      </c>
      <c r="G51" s="19"/>
      <c r="H51" s="22">
        <f>IFERROR(F51-J51,"")</f>
        <v>51.098383311338125</v>
      </c>
      <c r="I51" s="19"/>
      <c r="J51" s="22">
        <f>IFERROR(IF(N51&lt;0,0,N51*$F$5/12),"")</f>
        <v>691.88808761599785</v>
      </c>
      <c r="K51" s="19"/>
      <c r="L51" s="24">
        <f>IFERROR(IF(F51&lt;=0,"",L50+H51),"")</f>
        <v>1907.0627069291531</v>
      </c>
      <c r="M51" s="19"/>
      <c r="N51" s="25">
        <f>IFERROR(IF(IF(N50&lt;=0,0,IF(N50-H50&lt;0,0,N50-H50))=0,"",IF(N50&lt;=0,0,IF(N50-H50&lt;0,0,N50-H50))),"")</f>
        <v>144394.03567638216</v>
      </c>
      <c r="O51" s="27"/>
      <c r="P51" s="28"/>
      <c r="R51" s="28"/>
    </row>
    <row r="52" spans="1:19" ht="9.9499999999999993" customHeight="1">
      <c r="A52" s="19"/>
      <c r="B52" s="20" t="str">
        <f t="shared" si="2"/>
        <v>February</v>
      </c>
      <c r="C52" s="19"/>
      <c r="D52" s="21">
        <f>IFERROR(IF(N51&lt;=0,"",IF(B51="December",D51+1,D51)),"")</f>
        <v>2017</v>
      </c>
      <c r="E52" s="19"/>
      <c r="F52" s="22">
        <f t="shared" si="1"/>
        <v>742.98647092733597</v>
      </c>
      <c r="G52" s="19"/>
      <c r="H52" s="22">
        <f>IFERROR(F52-J52,"")</f>
        <v>51.34322973137148</v>
      </c>
      <c r="I52" s="19"/>
      <c r="J52" s="22">
        <f>IFERROR(IF(N52&lt;0,0,N52*$F$5/12),"")</f>
        <v>691.64324119596449</v>
      </c>
      <c r="K52" s="19"/>
      <c r="L52" s="24">
        <f>IFERROR(IF(F52&lt;=0,"",L51+H52),"")</f>
        <v>1958.4059366605247</v>
      </c>
      <c r="M52" s="19"/>
      <c r="N52" s="25">
        <f>IFERROR(IF(IF(N51&lt;=0,0,IF(N51-H51&lt;0,0,N51-H51))=0,"",IF(N51&lt;=0,0,IF(N51-H51&lt;0,0,N51-H51))),"")</f>
        <v>144342.93729307083</v>
      </c>
      <c r="O52" s="26"/>
    </row>
    <row r="53" spans="1:19" ht="9.9499999999999993" customHeight="1">
      <c r="A53" s="19"/>
      <c r="B53" s="20" t="str">
        <f t="shared" si="2"/>
        <v>March</v>
      </c>
      <c r="C53" s="19"/>
      <c r="D53" s="21">
        <f>IFERROR(IF(N52&lt;=0,"",IF(B52="December",D52+1,D52)),"")</f>
        <v>2017</v>
      </c>
      <c r="E53" s="19"/>
      <c r="F53" s="22">
        <f t="shared" si="1"/>
        <v>742.98647092733597</v>
      </c>
      <c r="G53" s="19"/>
      <c r="H53" s="22">
        <f>IFERROR(F53-J53,"")</f>
        <v>51.589249373834264</v>
      </c>
      <c r="I53" s="19"/>
      <c r="J53" s="22">
        <f>IFERROR(IF(N53&lt;0,0,N53*$F$5/12),"")</f>
        <v>691.39722155350171</v>
      </c>
      <c r="K53" s="19"/>
      <c r="L53" s="24">
        <f>IFERROR(IF(F53&lt;=0,"",L52+H53),"")</f>
        <v>2009.995186034359</v>
      </c>
      <c r="M53" s="19"/>
      <c r="N53" s="25">
        <f>IFERROR(IF(IF(N52&lt;=0,0,IF(N52-H52&lt;0,0,N52-H52))=0,"",IF(N52&lt;=0,0,IF(N52-H52&lt;0,0,N52-H52))),"")</f>
        <v>144291.59406333946</v>
      </c>
      <c r="O53" s="26"/>
    </row>
    <row r="54" spans="1:19" ht="9.9499999999999993" customHeight="1">
      <c r="A54" s="19"/>
      <c r="B54" s="20" t="str">
        <f t="shared" si="2"/>
        <v>April</v>
      </c>
      <c r="C54" s="19"/>
      <c r="D54" s="21">
        <f>IFERROR(IF(N53&lt;=0,"",IF(B53="December",D53+1,D53)),"")</f>
        <v>2017</v>
      </c>
      <c r="E54" s="19"/>
      <c r="F54" s="22">
        <f t="shared" si="1"/>
        <v>742.98647092733597</v>
      </c>
      <c r="G54" s="19"/>
      <c r="H54" s="22">
        <f>IFERROR(F54-J54,"")</f>
        <v>51.836447860417138</v>
      </c>
      <c r="I54" s="19"/>
      <c r="J54" s="22">
        <f>IFERROR(IF(N54&lt;0,0,N54*$F$5/12),"")</f>
        <v>691.15002306691883</v>
      </c>
      <c r="K54" s="19"/>
      <c r="L54" s="24">
        <f>IFERROR(IF(F54&lt;=0,"",L53+H54),"")</f>
        <v>2061.8316338947761</v>
      </c>
      <c r="M54" s="19"/>
      <c r="N54" s="25">
        <f>IFERROR(IF(IF(N53&lt;=0,0,IF(N53-H53&lt;0,0,N53-H53))=0,"",IF(N53&lt;=0,0,IF(N53-H53&lt;0,0,N53-H53))),"")</f>
        <v>144240.00481396564</v>
      </c>
      <c r="O54" s="26"/>
    </row>
    <row r="55" spans="1:19" ht="9.9499999999999993" customHeight="1">
      <c r="A55" s="19"/>
      <c r="B55" s="20" t="str">
        <f t="shared" si="2"/>
        <v>May</v>
      </c>
      <c r="C55" s="19"/>
      <c r="D55" s="21">
        <f>IFERROR(IF(N54&lt;=0,"",IF(B54="December",D54+1,D54)),"")</f>
        <v>2017</v>
      </c>
      <c r="E55" s="19"/>
      <c r="F55" s="22">
        <f t="shared" si="1"/>
        <v>742.98647092733597</v>
      </c>
      <c r="G55" s="19"/>
      <c r="H55" s="22">
        <f>IFERROR(F55-J55,"")</f>
        <v>52.084830839748406</v>
      </c>
      <c r="I55" s="19"/>
      <c r="J55" s="22">
        <f>IFERROR(IF(N55&lt;0,0,N55*$F$5/12),"")</f>
        <v>690.90164008758757</v>
      </c>
      <c r="K55" s="19"/>
      <c r="L55" s="24">
        <f>IFERROR(IF(F55&lt;=0,"",L54+H55),"")</f>
        <v>2113.9164647345247</v>
      </c>
      <c r="M55" s="19"/>
      <c r="N55" s="25">
        <f>IFERROR(IF(IF(N54&lt;=0,0,IF(N54-H54&lt;0,0,N54-H54))=0,"",IF(N54&lt;=0,0,IF(N54-H54&lt;0,0,N54-H54))),"")</f>
        <v>144188.16836610524</v>
      </c>
      <c r="O55" s="26"/>
    </row>
    <row r="56" spans="1:19" ht="9.9499999999999993" customHeight="1">
      <c r="A56" s="19"/>
      <c r="B56" s="20" t="str">
        <f t="shared" si="2"/>
        <v>June</v>
      </c>
      <c r="C56" s="19"/>
      <c r="D56" s="21">
        <f>IFERROR(IF(N55&lt;=0,"",IF(B55="December",D55+1,D55)),"")</f>
        <v>2017</v>
      </c>
      <c r="E56" s="19"/>
      <c r="F56" s="22">
        <f t="shared" si="1"/>
        <v>742.98647092733597</v>
      </c>
      <c r="G56" s="19"/>
      <c r="H56" s="22">
        <f>IFERROR(F56-J56,"")</f>
        <v>52.334403987522137</v>
      </c>
      <c r="I56" s="19"/>
      <c r="J56" s="22">
        <f>IFERROR(IF(N56&lt;0,0,N56*$F$5/12),"")</f>
        <v>690.65206693981384</v>
      </c>
      <c r="K56" s="19"/>
      <c r="L56" s="24">
        <f>IFERROR(IF(F56&lt;=0,"",L55+H56),"")</f>
        <v>2166.250868722047</v>
      </c>
      <c r="M56" s="19"/>
      <c r="N56" s="25">
        <f>IFERROR(IF(IF(N55&lt;=0,0,IF(N55-H55&lt;0,0,N55-H55))=0,"",IF(N55&lt;=0,0,IF(N55-H55&lt;0,0,N55-H55))),"")</f>
        <v>144136.0835352655</v>
      </c>
      <c r="O56" s="26"/>
    </row>
    <row r="57" spans="1:19" ht="9.9499999999999993" customHeight="1">
      <c r="A57" s="19"/>
      <c r="B57" s="20" t="str">
        <f t="shared" si="2"/>
        <v>July</v>
      </c>
      <c r="C57" s="19"/>
      <c r="D57" s="21">
        <f>IFERROR(IF(N56&lt;=0,"",IF(B56="December",D56+1,D56)),"")</f>
        <v>2017</v>
      </c>
      <c r="E57" s="19"/>
      <c r="F57" s="22">
        <f t="shared" si="1"/>
        <v>742.98647092733597</v>
      </c>
      <c r="G57" s="19"/>
      <c r="H57" s="22">
        <f>IFERROR(F57-J57,"")</f>
        <v>52.58517300662902</v>
      </c>
      <c r="I57" s="19"/>
      <c r="J57" s="22">
        <f>IFERROR(IF(N57&lt;0,0,N57*$F$5/12),"")</f>
        <v>690.40129792070695</v>
      </c>
      <c r="K57" s="19"/>
      <c r="L57" s="24">
        <f>IFERROR(IF(F57&lt;=0,"",L56+H57),"")</f>
        <v>2218.8360417286758</v>
      </c>
      <c r="M57" s="19"/>
      <c r="N57" s="25">
        <f>IFERROR(IF(IF(N56&lt;=0,0,IF(N56-H56&lt;0,0,N56-H56))=0,"",IF(N56&lt;=0,0,IF(N56-H56&lt;0,0,N56-H56))),"")</f>
        <v>144083.74913127799</v>
      </c>
      <c r="O57" s="26"/>
    </row>
    <row r="58" spans="1:19" ht="9.9499999999999993" customHeight="1">
      <c r="A58" s="19"/>
      <c r="B58" s="20" t="str">
        <f t="shared" si="2"/>
        <v>August</v>
      </c>
      <c r="C58" s="19"/>
      <c r="D58" s="21">
        <f>IFERROR(IF(N57&lt;=0,"",IF(B57="December",D57+1,D57)),"")</f>
        <v>2017</v>
      </c>
      <c r="E58" s="19"/>
      <c r="F58" s="22">
        <f t="shared" si="1"/>
        <v>742.98647092733597</v>
      </c>
      <c r="G58" s="19"/>
      <c r="H58" s="22">
        <f>IFERROR(F58-J58,"")</f>
        <v>52.837143627285741</v>
      </c>
      <c r="I58" s="19"/>
      <c r="J58" s="22">
        <f>IFERROR(IF(N58&lt;0,0,N58*$F$5/12),"")</f>
        <v>690.14932730005023</v>
      </c>
      <c r="K58" s="19"/>
      <c r="L58" s="24">
        <f>IFERROR(IF(F58&lt;=0,"",L57+H58),"")</f>
        <v>2271.6731853559613</v>
      </c>
      <c r="M58" s="19"/>
      <c r="N58" s="25">
        <f>IFERROR(IF(IF(N57&lt;=0,0,IF(N57-H57&lt;0,0,N57-H57))=0,"",IF(N57&lt;=0,0,IF(N57-H57&lt;0,0,N57-H57))),"")</f>
        <v>144031.16395827135</v>
      </c>
      <c r="O58" s="26"/>
    </row>
    <row r="59" spans="1:19" ht="9.9499999999999993" customHeight="1">
      <c r="A59" s="19"/>
      <c r="B59" s="20" t="str">
        <f t="shared" si="2"/>
        <v>September</v>
      </c>
      <c r="C59" s="19"/>
      <c r="D59" s="21">
        <f>IFERROR(IF(N58&lt;=0,"",IF(B58="December",D58+1,D58)),"")</f>
        <v>2017</v>
      </c>
      <c r="E59" s="19"/>
      <c r="F59" s="22">
        <f t="shared" si="1"/>
        <v>742.98647092733597</v>
      </c>
      <c r="G59" s="19"/>
      <c r="H59" s="22">
        <f>IFERROR(F59-J59,"")</f>
        <v>53.090321607166402</v>
      </c>
      <c r="I59" s="19"/>
      <c r="J59" s="22">
        <f>IFERROR(IF(N59&lt;0,0,N59*$F$5/12),"")</f>
        <v>689.89614932016957</v>
      </c>
      <c r="K59" s="19"/>
      <c r="L59" s="24">
        <f>IFERROR(IF(F59&lt;=0,"",L58+H59),"")</f>
        <v>2324.7635069631278</v>
      </c>
      <c r="M59" s="19"/>
      <c r="N59" s="25">
        <f>IFERROR(IF(IF(N58&lt;=0,0,IF(N58-H58&lt;0,0,N58-H58))=0,"",IF(N58&lt;=0,0,IF(N58-H58&lt;0,0,N58-H58))),"")</f>
        <v>143978.32681464407</v>
      </c>
      <c r="O59" s="26"/>
    </row>
    <row r="60" spans="1:19" ht="9.9499999999999993" customHeight="1">
      <c r="A60" s="19"/>
      <c r="B60" s="20" t="str">
        <f t="shared" si="2"/>
        <v>October</v>
      </c>
      <c r="C60" s="19"/>
      <c r="D60" s="21">
        <f>IFERROR(IF(N59&lt;=0,"",IF(B59="December",D59+1,D59)),"")</f>
        <v>2017</v>
      </c>
      <c r="E60" s="19"/>
      <c r="F60" s="22">
        <f t="shared" si="1"/>
        <v>742.98647092733597</v>
      </c>
      <c r="G60" s="19"/>
      <c r="H60" s="22">
        <f>IFERROR(F60-J60,"")</f>
        <v>53.344712731534173</v>
      </c>
      <c r="I60" s="19"/>
      <c r="J60" s="22">
        <f>IFERROR(IF(N60&lt;0,0,N60*$F$5/12),"")</f>
        <v>689.6417581958018</v>
      </c>
      <c r="K60" s="19"/>
      <c r="L60" s="24">
        <f>IFERROR(IF(F60&lt;=0,"",L59+H60),"")</f>
        <v>2378.1082196946618</v>
      </c>
      <c r="M60" s="19"/>
      <c r="N60" s="25">
        <f>IFERROR(IF(IF(N59&lt;=0,0,IF(N59-H59&lt;0,0,N59-H59))=0,"",IF(N59&lt;=0,0,IF(N59-H59&lt;0,0,N59-H59))),"")</f>
        <v>143925.23649303691</v>
      </c>
      <c r="O60" s="26"/>
    </row>
    <row r="61" spans="1:19" ht="9.9499999999999993" customHeight="1">
      <c r="A61" s="19"/>
      <c r="B61" s="20" t="str">
        <f t="shared" si="2"/>
        <v>November</v>
      </c>
      <c r="C61" s="19"/>
      <c r="D61" s="21">
        <f>IFERROR(IF(N60&lt;=0,"",IF(B60="December",D60+1,D60)),"")</f>
        <v>2017</v>
      </c>
      <c r="E61" s="19"/>
      <c r="F61" s="22">
        <f t="shared" si="1"/>
        <v>742.98647092733597</v>
      </c>
      <c r="G61" s="19"/>
      <c r="H61" s="22">
        <f>IFERROR(F61-J61,"")</f>
        <v>53.600322813372713</v>
      </c>
      <c r="I61" s="19"/>
      <c r="J61" s="22">
        <f>IFERROR(IF(N61&lt;0,0,N61*$F$5/12),"")</f>
        <v>689.38614811396326</v>
      </c>
      <c r="K61" s="19"/>
      <c r="L61" s="24">
        <f>IFERROR(IF(F61&lt;=0,"",L60+H61),"")</f>
        <v>2431.7085425080345</v>
      </c>
      <c r="M61" s="19"/>
      <c r="N61" s="25">
        <f>IFERROR(IF(IF(N60&lt;=0,0,IF(N60-H60&lt;0,0,N60-H60))=0,"",IF(N60&lt;=0,0,IF(N60-H60&lt;0,0,N60-H60))),"")</f>
        <v>143871.89178030536</v>
      </c>
      <c r="O61" s="26"/>
    </row>
    <row r="62" spans="1:19" ht="9.9499999999999993" customHeight="1">
      <c r="A62" s="19"/>
      <c r="B62" s="20" t="str">
        <f t="shared" si="2"/>
        <v>December</v>
      </c>
      <c r="C62" s="19"/>
      <c r="D62" s="21">
        <f>IFERROR(IF(N61&lt;=0,"",IF(B61="December",D61+1,D61)),"")</f>
        <v>2017</v>
      </c>
      <c r="E62" s="19"/>
      <c r="F62" s="22">
        <f t="shared" si="1"/>
        <v>742.98647092733597</v>
      </c>
      <c r="G62" s="19"/>
      <c r="H62" s="22">
        <f>IFERROR(F62-J62,"")</f>
        <v>53.857157693520094</v>
      </c>
      <c r="I62" s="19"/>
      <c r="J62" s="22">
        <f>IFERROR(IF(N62&lt;0,0,N62*$F$5/12),"")</f>
        <v>689.12931323381588</v>
      </c>
      <c r="K62" s="19"/>
      <c r="L62" s="24">
        <f>IFERROR(IF(F62&lt;=0,"",L61+H62),"")</f>
        <v>2485.5657002015546</v>
      </c>
      <c r="M62" s="19"/>
      <c r="N62" s="25">
        <f>IFERROR(IF(IF(N61&lt;=0,0,IF(N61-H61&lt;0,0,N61-H61))=0,"",IF(N61&lt;=0,0,IF(N61-H61&lt;0,0,N61-H61))),"")</f>
        <v>143818.29145749199</v>
      </c>
      <c r="O62" s="27"/>
      <c r="P62" s="28"/>
      <c r="R62" s="28"/>
      <c r="S62" s="29"/>
    </row>
    <row r="63" spans="1:19" ht="9.9499999999999993" customHeight="1">
      <c r="A63" s="19"/>
      <c r="B63" s="20" t="str">
        <f t="shared" si="2"/>
        <v>January</v>
      </c>
      <c r="C63" s="19"/>
      <c r="D63" s="21">
        <f>IFERROR(IF(N62&lt;=0,"",IF(B62="December",D62+1,D62)),"")</f>
        <v>2018</v>
      </c>
      <c r="E63" s="19"/>
      <c r="F63" s="22">
        <f t="shared" si="1"/>
        <v>742.98647092733597</v>
      </c>
      <c r="G63" s="19"/>
      <c r="H63" s="22">
        <f>IFERROR(F63-J63,"")</f>
        <v>54.115223240801583</v>
      </c>
      <c r="I63" s="19"/>
      <c r="J63" s="22">
        <f>IFERROR(IF(N63&lt;0,0,N63*$F$5/12),"")</f>
        <v>688.87124768653439</v>
      </c>
      <c r="K63" s="19"/>
      <c r="L63" s="24">
        <f>IFERROR(IF(F63&lt;=0,"",L62+H63),"")</f>
        <v>2539.6809234423563</v>
      </c>
      <c r="M63" s="19"/>
      <c r="N63" s="25">
        <f>IFERROR(IF(IF(N62&lt;=0,0,IF(N62-H62&lt;0,0,N62-H62))=0,"",IF(N62&lt;=0,0,IF(N62-H62&lt;0,0,N62-H62))),"")</f>
        <v>143764.43429979848</v>
      </c>
      <c r="O63" s="26"/>
    </row>
    <row r="64" spans="1:19" ht="9.9499999999999993" customHeight="1">
      <c r="A64" s="19"/>
      <c r="B64" s="20" t="str">
        <f t="shared" si="2"/>
        <v>February</v>
      </c>
      <c r="C64" s="19"/>
      <c r="D64" s="21">
        <f>IFERROR(IF(N63&lt;=0,"",IF(B63="December",D63+1,D63)),"")</f>
        <v>2018</v>
      </c>
      <c r="E64" s="19"/>
      <c r="F64" s="22">
        <f t="shared" si="1"/>
        <v>742.98647092733597</v>
      </c>
      <c r="G64" s="19"/>
      <c r="H64" s="22">
        <f>IFERROR(F64-J64,"")</f>
        <v>54.374525352163687</v>
      </c>
      <c r="I64" s="19"/>
      <c r="J64" s="22">
        <f>IFERROR(IF(N64&lt;0,0,N64*$F$5/12),"")</f>
        <v>688.61194557517229</v>
      </c>
      <c r="K64" s="19"/>
      <c r="L64" s="24">
        <f>IFERROR(IF(F64&lt;=0,"",L63+H64),"")</f>
        <v>2594.0554487945201</v>
      </c>
      <c r="M64" s="19"/>
      <c r="N64" s="25">
        <f>IFERROR(IF(IF(N63&lt;=0,0,IF(N63-H63&lt;0,0,N63-H63))=0,"",IF(N63&lt;=0,0,IF(N63-H63&lt;0,0,N63-H63))),"")</f>
        <v>143710.31907655767</v>
      </c>
      <c r="O64" s="26"/>
    </row>
    <row r="65" spans="1:19" ht="9.9499999999999993" customHeight="1">
      <c r="A65" s="19"/>
      <c r="B65" s="20" t="str">
        <f t="shared" si="2"/>
        <v>March</v>
      </c>
      <c r="C65" s="19"/>
      <c r="D65" s="21">
        <f>IFERROR(IF(N64&lt;=0,"",IF(B64="December",D64+1,D64)),"")</f>
        <v>2018</v>
      </c>
      <c r="E65" s="19"/>
      <c r="F65" s="22">
        <f t="shared" si="1"/>
        <v>742.98647092733597</v>
      </c>
      <c r="G65" s="19"/>
      <c r="H65" s="22">
        <f>IFERROR(F65-J65,"")</f>
        <v>54.635069952809658</v>
      </c>
      <c r="I65" s="19"/>
      <c r="J65" s="22">
        <f>IFERROR(IF(N65&lt;0,0,N65*$F$5/12),"")</f>
        <v>688.35140097452631</v>
      </c>
      <c r="K65" s="19"/>
      <c r="L65" s="24">
        <f>IFERROR(IF(F65&lt;=0,"",L64+H65),"")</f>
        <v>2648.6905187473299</v>
      </c>
      <c r="M65" s="19"/>
      <c r="N65" s="25">
        <f>IFERROR(IF(IF(N64&lt;=0,0,IF(N64-H64&lt;0,0,N64-H64))=0,"",IF(N64&lt;=0,0,IF(N64-H64&lt;0,0,N64-H64))),"")</f>
        <v>143655.9445512055</v>
      </c>
      <c r="O65" s="26"/>
    </row>
    <row r="66" spans="1:19" ht="9.9499999999999993" customHeight="1">
      <c r="A66" s="19"/>
      <c r="B66" s="20" t="str">
        <f t="shared" si="2"/>
        <v>April</v>
      </c>
      <c r="C66" s="19"/>
      <c r="D66" s="21">
        <f>IFERROR(IF(N65&lt;=0,"",IF(B65="December",D65+1,D65)),"")</f>
        <v>2018</v>
      </c>
      <c r="E66" s="19"/>
      <c r="F66" s="22">
        <f t="shared" si="1"/>
        <v>742.98647092733597</v>
      </c>
      <c r="G66" s="19"/>
      <c r="H66" s="22">
        <f>IFERROR(F66-J66,"")</f>
        <v>54.896862996333539</v>
      </c>
      <c r="I66" s="19"/>
      <c r="J66" s="22">
        <f>IFERROR(IF(N66&lt;0,0,N66*$F$5/12),"")</f>
        <v>688.08960793100243</v>
      </c>
      <c r="K66" s="19"/>
      <c r="L66" s="24">
        <f>IFERROR(IF(F66&lt;=0,"",L65+H66),"")</f>
        <v>2703.5873817436632</v>
      </c>
      <c r="M66" s="19"/>
      <c r="N66" s="25">
        <f>IFERROR(IF(IF(N65&lt;=0,0,IF(N65-H65&lt;0,0,N65-H65))=0,"",IF(N65&lt;=0,0,IF(N65-H65&lt;0,0,N65-H65))),"")</f>
        <v>143601.30948125268</v>
      </c>
      <c r="O66" s="26"/>
    </row>
    <row r="67" spans="1:19" ht="9.9499999999999993" customHeight="1">
      <c r="A67" s="19"/>
      <c r="B67" s="20" t="str">
        <f t="shared" si="2"/>
        <v>May</v>
      </c>
      <c r="C67" s="19"/>
      <c r="D67" s="21">
        <f>IFERROR(IF(N66&lt;=0,"",IF(B66="December",D66+1,D66)),"")</f>
        <v>2018</v>
      </c>
      <c r="E67" s="19"/>
      <c r="F67" s="22">
        <f t="shared" si="1"/>
        <v>742.98647092733597</v>
      </c>
      <c r="G67" s="19"/>
      <c r="H67" s="22">
        <f>IFERROR(F67-J67,"")</f>
        <v>55.159910464857603</v>
      </c>
      <c r="I67" s="19"/>
      <c r="J67" s="22">
        <f>IFERROR(IF(N67&lt;0,0,N67*$F$5/12),"")</f>
        <v>687.82656046247837</v>
      </c>
      <c r="K67" s="19"/>
      <c r="L67" s="24">
        <f>IFERROR(IF(F67&lt;=0,"",L66+H67),"")</f>
        <v>2758.7472922085208</v>
      </c>
      <c r="M67" s="19"/>
      <c r="N67" s="25">
        <f>IFERROR(IF(IF(N66&lt;=0,0,IF(N66-H66&lt;0,0,N66-H66))=0,"",IF(N66&lt;=0,0,IF(N66-H66&lt;0,0,N66-H66))),"")</f>
        <v>143546.41261825635</v>
      </c>
      <c r="O67" s="26"/>
    </row>
    <row r="68" spans="1:19" ht="9.9499999999999993" customHeight="1">
      <c r="A68" s="19"/>
      <c r="B68" s="20" t="str">
        <f t="shared" si="2"/>
        <v>June</v>
      </c>
      <c r="C68" s="19"/>
      <c r="D68" s="21">
        <f>IFERROR(IF(N67&lt;=0,"",IF(B67="December",D67+1,D67)),"")</f>
        <v>2018</v>
      </c>
      <c r="E68" s="19"/>
      <c r="F68" s="22">
        <f t="shared" si="1"/>
        <v>742.98647092733597</v>
      </c>
      <c r="G68" s="19"/>
      <c r="H68" s="22">
        <f>IFERROR(F68-J68,"")</f>
        <v>55.424218369168443</v>
      </c>
      <c r="I68" s="19"/>
      <c r="J68" s="22">
        <f>IFERROR(IF(N68&lt;0,0,N68*$F$5/12),"")</f>
        <v>687.56225255816753</v>
      </c>
      <c r="K68" s="19"/>
      <c r="L68" s="24">
        <f>IFERROR(IF(F68&lt;=0,"",L67+H68),"")</f>
        <v>2814.1715105776893</v>
      </c>
      <c r="M68" s="19"/>
      <c r="N68" s="25">
        <f>IFERROR(IF(IF(N67&lt;=0,0,IF(N67-H67&lt;0,0,N67-H67))=0,"",IF(N67&lt;=0,0,IF(N67-H67&lt;0,0,N67-H67))),"")</f>
        <v>143491.25270779149</v>
      </c>
      <c r="O68" s="26"/>
    </row>
    <row r="69" spans="1:19" ht="9.9499999999999993" customHeight="1">
      <c r="A69" s="19"/>
      <c r="B69" s="20" t="str">
        <f t="shared" si="2"/>
        <v>July</v>
      </c>
      <c r="C69" s="19"/>
      <c r="D69" s="21">
        <f>IFERROR(IF(N68&lt;=0,"",IF(B68="December",D68+1,D68)),"")</f>
        <v>2018</v>
      </c>
      <c r="E69" s="19"/>
      <c r="F69" s="22">
        <f t="shared" si="1"/>
        <v>742.98647092733597</v>
      </c>
      <c r="G69" s="19"/>
      <c r="H69" s="22">
        <f>IFERROR(F69-J69,"")</f>
        <v>55.689792748853961</v>
      </c>
      <c r="I69" s="19"/>
      <c r="J69" s="22">
        <f>IFERROR(IF(N69&lt;0,0,N69*$F$5/12),"")</f>
        <v>687.29667817848201</v>
      </c>
      <c r="K69" s="19"/>
      <c r="L69" s="24">
        <f>IFERROR(IF(F69&lt;=0,"",L68+H69),"")</f>
        <v>2869.8613033265433</v>
      </c>
      <c r="M69" s="19"/>
      <c r="N69" s="25">
        <f>IFERROR(IF(IF(N68&lt;=0,0,IF(N68-H68&lt;0,0,N68-H68))=0,"",IF(N68&lt;=0,0,IF(N68-H68&lt;0,0,N68-H68))),"")</f>
        <v>143435.8284894223</v>
      </c>
      <c r="O69" s="26"/>
    </row>
    <row r="70" spans="1:19" ht="9.9499999999999993" customHeight="1">
      <c r="A70" s="19"/>
      <c r="B70" s="20" t="str">
        <f t="shared" si="2"/>
        <v>August</v>
      </c>
      <c r="C70" s="19"/>
      <c r="D70" s="21">
        <f>IFERROR(IF(N69&lt;=0,"",IF(B69="December",D69+1,D69)),"")</f>
        <v>2018</v>
      </c>
      <c r="E70" s="19"/>
      <c r="F70" s="22">
        <f t="shared" si="1"/>
        <v>742.98647092733597</v>
      </c>
      <c r="G70" s="19"/>
      <c r="H70" s="22">
        <f>IFERROR(F70-J70,"")</f>
        <v>55.956639672442407</v>
      </c>
      <c r="I70" s="19"/>
      <c r="J70" s="22">
        <f>IFERROR(IF(N70&lt;0,0,N70*$F$5/12),"")</f>
        <v>687.02983125489357</v>
      </c>
      <c r="K70" s="19"/>
      <c r="L70" s="24">
        <f>IFERROR(IF(F70&lt;=0,"",L69+H70),"")</f>
        <v>2925.8179429989859</v>
      </c>
      <c r="M70" s="19"/>
      <c r="N70" s="25">
        <f>IFERROR(IF(IF(N69&lt;=0,0,IF(N69-H69&lt;0,0,N69-H69))=0,"",IF(N69&lt;=0,0,IF(N69-H69&lt;0,0,N69-H69))),"")</f>
        <v>143380.13869667344</v>
      </c>
      <c r="O70" s="26"/>
    </row>
    <row r="71" spans="1:19" ht="9.9499999999999993" customHeight="1">
      <c r="A71" s="19"/>
      <c r="B71" s="20" t="str">
        <f t="shared" si="2"/>
        <v>September</v>
      </c>
      <c r="C71" s="19"/>
      <c r="D71" s="21">
        <f>IFERROR(IF(N70&lt;=0,"",IF(B70="December",D70+1,D70)),"")</f>
        <v>2018</v>
      </c>
      <c r="E71" s="19"/>
      <c r="F71" s="22">
        <f t="shared" si="1"/>
        <v>742.98647092733597</v>
      </c>
      <c r="G71" s="19"/>
      <c r="H71" s="22">
        <f>IFERROR(F71-J71,"")</f>
        <v>56.224765237539486</v>
      </c>
      <c r="I71" s="19"/>
      <c r="J71" s="22">
        <f>IFERROR(IF(N71&lt;0,0,N71*$F$5/12),"")</f>
        <v>686.76170568979649</v>
      </c>
      <c r="K71" s="19"/>
      <c r="L71" s="24">
        <f>IFERROR(IF(F71&lt;=0,"",L70+H71),"")</f>
        <v>2982.0427082365254</v>
      </c>
      <c r="M71" s="19"/>
      <c r="N71" s="25">
        <f>IFERROR(IF(IF(N70&lt;=0,0,IF(N70-H70&lt;0,0,N70-H70))=0,"",IF(N70&lt;=0,0,IF(N70-H70&lt;0,0,N70-H70))),"")</f>
        <v>143324.18205700099</v>
      </c>
      <c r="O71" s="26"/>
    </row>
    <row r="72" spans="1:19" ht="9.9499999999999993" customHeight="1">
      <c r="A72" s="19"/>
      <c r="B72" s="20" t="str">
        <f t="shared" si="2"/>
        <v>October</v>
      </c>
      <c r="C72" s="19"/>
      <c r="D72" s="21">
        <f>IFERROR(IF(N71&lt;=0,"",IF(B71="December",D71+1,D71)),"")</f>
        <v>2018</v>
      </c>
      <c r="E72" s="19"/>
      <c r="F72" s="22">
        <f t="shared" si="1"/>
        <v>742.98647092733597</v>
      </c>
      <c r="G72" s="19"/>
      <c r="H72" s="22">
        <f>IFERROR(F72-J72,"")</f>
        <v>56.494175570969446</v>
      </c>
      <c r="I72" s="19"/>
      <c r="J72" s="22">
        <f>IFERROR(IF(N72&lt;0,0,N72*$F$5/12),"")</f>
        <v>686.49229535636653</v>
      </c>
      <c r="K72" s="19"/>
      <c r="L72" s="24">
        <f>IFERROR(IF(F72&lt;=0,"",L71+H72),"")</f>
        <v>3038.5368838074946</v>
      </c>
      <c r="M72" s="19"/>
      <c r="N72" s="25">
        <f>IFERROR(IF(IF(N71&lt;=0,0,IF(N71-H71&lt;0,0,N71-H71))=0,"",IF(N71&lt;=0,0,IF(N71-H71&lt;0,0,N71-H71))),"")</f>
        <v>143267.95729176345</v>
      </c>
      <c r="O72" s="26"/>
    </row>
    <row r="73" spans="1:19" ht="9.9499999999999993" customHeight="1">
      <c r="A73" s="19"/>
      <c r="B73" s="20" t="str">
        <f t="shared" si="2"/>
        <v>November</v>
      </c>
      <c r="C73" s="19"/>
      <c r="D73" s="21">
        <f>IFERROR(IF(N72&lt;=0,"",IF(B72="December",D72+1,D72)),"")</f>
        <v>2018</v>
      </c>
      <c r="E73" s="19"/>
      <c r="F73" s="22">
        <f t="shared" si="1"/>
        <v>742.98647092733597</v>
      </c>
      <c r="G73" s="19"/>
      <c r="H73" s="22">
        <f>IFERROR(F73-J73,"")</f>
        <v>56.764876828913543</v>
      </c>
      <c r="I73" s="19"/>
      <c r="J73" s="22">
        <f>IFERROR(IF(N73&lt;0,0,N73*$F$5/12),"")</f>
        <v>686.22159409842243</v>
      </c>
      <c r="K73" s="19"/>
      <c r="L73" s="24">
        <f>IFERROR(IF(F73&lt;=0,"",L72+H73),"")</f>
        <v>3095.3017606364083</v>
      </c>
      <c r="M73" s="19"/>
      <c r="N73" s="25">
        <f>IFERROR(IF(IF(N72&lt;=0,0,IF(N72-H72&lt;0,0,N72-H72))=0,"",IF(N72&lt;=0,0,IF(N72-H72&lt;0,0,N72-H72))),"")</f>
        <v>143211.46311619249</v>
      </c>
      <c r="O73" s="26"/>
    </row>
    <row r="74" spans="1:19" ht="9.9499999999999993" customHeight="1">
      <c r="A74" s="19"/>
      <c r="B74" s="20" t="str">
        <f t="shared" si="2"/>
        <v>December</v>
      </c>
      <c r="C74" s="19"/>
      <c r="D74" s="21">
        <f>IFERROR(IF(N73&lt;=0,"",IF(B73="December",D73+1,D73)),"")</f>
        <v>2018</v>
      </c>
      <c r="E74" s="19"/>
      <c r="F74" s="22">
        <f t="shared" si="1"/>
        <v>742.98647092733597</v>
      </c>
      <c r="G74" s="19"/>
      <c r="H74" s="22">
        <f>IFERROR(F74-J74,"")</f>
        <v>57.036875197052154</v>
      </c>
      <c r="I74" s="19"/>
      <c r="J74" s="22">
        <f>IFERROR(IF(N74&lt;0,0,N74*$F$5/12),"")</f>
        <v>685.94959573028382</v>
      </c>
      <c r="K74" s="19"/>
      <c r="L74" s="24">
        <f>IFERROR(IF(F74&lt;=0,"",L73+H74),"")</f>
        <v>3152.3386358334606</v>
      </c>
      <c r="M74" s="19"/>
      <c r="N74" s="25">
        <f>IFERROR(IF(IF(N73&lt;=0,0,IF(N73-H73&lt;0,0,N73-H73))=0,"",IF(N73&lt;=0,0,IF(N73-H73&lt;0,0,N73-H73))),"")</f>
        <v>143154.69823936358</v>
      </c>
      <c r="O74" s="27"/>
      <c r="P74" s="28"/>
      <c r="R74" s="28"/>
      <c r="S74" s="29"/>
    </row>
    <row r="75" spans="1:19" ht="9.9499999999999993" customHeight="1">
      <c r="A75" s="19"/>
      <c r="B75" s="20" t="str">
        <f t="shared" si="2"/>
        <v>January</v>
      </c>
      <c r="C75" s="19"/>
      <c r="D75" s="21">
        <f>IFERROR(IF(N74&lt;=0,"",IF(B74="December",D74+1,D74)),"")</f>
        <v>2019</v>
      </c>
      <c r="E75" s="19"/>
      <c r="F75" s="22">
        <f t="shared" si="1"/>
        <v>742.98647092733597</v>
      </c>
      <c r="G75" s="19"/>
      <c r="H75" s="22">
        <f>IFERROR(F75-J75,"")</f>
        <v>57.310176890704724</v>
      </c>
      <c r="I75" s="19"/>
      <c r="J75" s="22">
        <f>IFERROR(IF(N75&lt;0,0,N75*$F$5/12),"")</f>
        <v>685.67629403663125</v>
      </c>
      <c r="K75" s="19"/>
      <c r="L75" s="24">
        <f>IFERROR(IF(F75&lt;=0,"",L74+H75),"")</f>
        <v>3209.6488127241655</v>
      </c>
      <c r="M75" s="19"/>
      <c r="N75" s="25">
        <f>IFERROR(IF(IF(N74&lt;=0,0,IF(N74-H74&lt;0,0,N74-H74))=0,"",IF(N74&lt;=0,0,IF(N74-H74&lt;0,0,N74-H74))),"")</f>
        <v>143097.66136416653</v>
      </c>
      <c r="O75" s="26"/>
    </row>
    <row r="76" spans="1:19" ht="9.9499999999999993" customHeight="1">
      <c r="A76" s="19"/>
      <c r="B76" s="20" t="str">
        <f t="shared" si="2"/>
        <v>February</v>
      </c>
      <c r="C76" s="19"/>
      <c r="D76" s="21">
        <f>IFERROR(IF(N75&lt;=0,"",IF(B75="December",D75+1,D75)),"")</f>
        <v>2019</v>
      </c>
      <c r="E76" s="19"/>
      <c r="F76" s="22">
        <f t="shared" ref="F76:F139" si="3">IF(N75&lt;F75,N75,F75)</f>
        <v>742.98647092733597</v>
      </c>
      <c r="G76" s="19"/>
      <c r="H76" s="22">
        <f>IFERROR(F76-J76,"")</f>
        <v>57.584788154972557</v>
      </c>
      <c r="I76" s="19"/>
      <c r="J76" s="22">
        <f>IFERROR(IF(N76&lt;0,0,N76*$F$5/12),"")</f>
        <v>685.40168277236342</v>
      </c>
      <c r="K76" s="19"/>
      <c r="L76" s="24">
        <f>IFERROR(IF(F76&lt;=0,"",L75+H76),"")</f>
        <v>3267.2336008791381</v>
      </c>
      <c r="M76" s="19"/>
      <c r="N76" s="25">
        <f>IFERROR(IF(IF(N75&lt;=0,0,IF(N75-H75&lt;0,0,N75-H75))=0,"",IF(N75&lt;=0,0,IF(N75-H75&lt;0,0,N75-H75))),"")</f>
        <v>143040.35118727584</v>
      </c>
      <c r="O76" s="26"/>
    </row>
    <row r="77" spans="1:19" ht="9.9499999999999993" customHeight="1">
      <c r="A77" s="19"/>
      <c r="B77" s="20" t="str">
        <f t="shared" si="2"/>
        <v>March</v>
      </c>
      <c r="C77" s="19"/>
      <c r="D77" s="21">
        <f>IFERROR(IF(N76&lt;=0,"",IF(B76="December",D76+1,D76)),"")</f>
        <v>2019</v>
      </c>
      <c r="E77" s="19"/>
      <c r="F77" s="22">
        <f t="shared" si="3"/>
        <v>742.98647092733597</v>
      </c>
      <c r="G77" s="19"/>
      <c r="H77" s="22">
        <f>IFERROR(F77-J77,"")</f>
        <v>57.860715264881833</v>
      </c>
      <c r="I77" s="19"/>
      <c r="J77" s="22">
        <f>IFERROR(IF(N77&lt;0,0,N77*$F$5/12),"")</f>
        <v>685.12575566245414</v>
      </c>
      <c r="K77" s="19"/>
      <c r="L77" s="24">
        <f>IFERROR(IF(F77&lt;=0,"",L76+H77),"")</f>
        <v>3325.09431614402</v>
      </c>
      <c r="M77" s="19"/>
      <c r="N77" s="25">
        <f>IFERROR(IF(IF(N76&lt;=0,0,IF(N76-H76&lt;0,0,N76-H76))=0,"",IF(N76&lt;=0,0,IF(N76-H76&lt;0,0,N76-H76))),"")</f>
        <v>142982.76639912085</v>
      </c>
      <c r="O77" s="26"/>
    </row>
    <row r="78" spans="1:19" ht="9.9499999999999993" customHeight="1">
      <c r="A78" s="19"/>
      <c r="B78" s="20" t="str">
        <f t="shared" si="2"/>
        <v>April</v>
      </c>
      <c r="C78" s="19"/>
      <c r="D78" s="21">
        <f>IFERROR(IF(N77&lt;=0,"",IF(B77="December",D77+1,D77)),"")</f>
        <v>2019</v>
      </c>
      <c r="E78" s="19"/>
      <c r="F78" s="22">
        <f t="shared" si="3"/>
        <v>742.98647092733597</v>
      </c>
      <c r="G78" s="19"/>
      <c r="H78" s="22">
        <f>IFERROR(F78-J78,"")</f>
        <v>58.137964525526058</v>
      </c>
      <c r="I78" s="19"/>
      <c r="J78" s="22">
        <f>IFERROR(IF(N78&lt;0,0,N78*$F$5/12),"")</f>
        <v>684.84850640180991</v>
      </c>
      <c r="K78" s="19"/>
      <c r="L78" s="24">
        <f>IFERROR(IF(F78&lt;=0,"",L77+H78),"")</f>
        <v>3383.2322806695461</v>
      </c>
      <c r="M78" s="19"/>
      <c r="N78" s="25">
        <f>IFERROR(IF(IF(N77&lt;=0,0,IF(N77-H77&lt;0,0,N77-H77))=0,"",IF(N77&lt;=0,0,IF(N77-H77&lt;0,0,N77-H77))),"")</f>
        <v>142924.90568385596</v>
      </c>
      <c r="O78" s="26"/>
    </row>
    <row r="79" spans="1:19" ht="9.9499999999999993" customHeight="1">
      <c r="A79" s="19"/>
      <c r="B79" s="20" t="str">
        <f t="shared" si="2"/>
        <v>May</v>
      </c>
      <c r="C79" s="19"/>
      <c r="D79" s="21">
        <f>IFERROR(IF(N78&lt;=0,"",IF(B78="December",D78+1,D78)),"")</f>
        <v>2019</v>
      </c>
      <c r="E79" s="19"/>
      <c r="F79" s="22">
        <f t="shared" si="3"/>
        <v>742.98647092733597</v>
      </c>
      <c r="G79" s="19"/>
      <c r="H79" s="22">
        <f>IFERROR(F79-J79,"")</f>
        <v>58.416542272211018</v>
      </c>
      <c r="I79" s="19"/>
      <c r="J79" s="22">
        <f>IFERROR(IF(N79&lt;0,0,N79*$F$5/12),"")</f>
        <v>684.56992865512495</v>
      </c>
      <c r="K79" s="19"/>
      <c r="L79" s="24">
        <f>IFERROR(IF(F79&lt;=0,"",L78+H79),"")</f>
        <v>3441.6488229417573</v>
      </c>
      <c r="M79" s="19"/>
      <c r="N79" s="25">
        <f>IFERROR(IF(IF(N78&lt;=0,0,IF(N78-H78&lt;0,0,N78-H78))=0,"",IF(N78&lt;=0,0,IF(N78-H78&lt;0,0,N78-H78))),"")</f>
        <v>142866.76771933044</v>
      </c>
      <c r="O79" s="26"/>
    </row>
    <row r="80" spans="1:19" ht="9.9499999999999993" customHeight="1">
      <c r="A80" s="19"/>
      <c r="B80" s="20" t="str">
        <f t="shared" si="2"/>
        <v>June</v>
      </c>
      <c r="C80" s="19"/>
      <c r="D80" s="21">
        <f>IFERROR(IF(N79&lt;=0,"",IF(B79="December",D79+1,D79)),"")</f>
        <v>2019</v>
      </c>
      <c r="E80" s="19"/>
      <c r="F80" s="22">
        <f t="shared" si="3"/>
        <v>742.98647092733597</v>
      </c>
      <c r="G80" s="19"/>
      <c r="H80" s="22">
        <f>IFERROR(F80-J80,"")</f>
        <v>58.696454870598586</v>
      </c>
      <c r="I80" s="19"/>
      <c r="J80" s="22">
        <f>IFERROR(IF(N80&lt;0,0,N80*$F$5/12),"")</f>
        <v>684.29001605673739</v>
      </c>
      <c r="K80" s="19"/>
      <c r="L80" s="24">
        <f>IFERROR(IF(F80&lt;=0,"",L79+H80),"")</f>
        <v>3500.345277812356</v>
      </c>
      <c r="M80" s="19"/>
      <c r="N80" s="25">
        <f>IFERROR(IF(IF(N79&lt;=0,0,IF(N79-H79&lt;0,0,N79-H79))=0,"",IF(N79&lt;=0,0,IF(N79-H79&lt;0,0,N79-H79))),"")</f>
        <v>142808.35117705824</v>
      </c>
      <c r="O80" s="26"/>
    </row>
    <row r="81" spans="1:19" ht="9.9499999999999993" customHeight="1">
      <c r="A81" s="19"/>
      <c r="B81" s="20" t="str">
        <f t="shared" si="2"/>
        <v>July</v>
      </c>
      <c r="C81" s="19"/>
      <c r="D81" s="21">
        <f>IFERROR(IF(N80&lt;=0,"",IF(B80="December",D80+1,D80)),"")</f>
        <v>2019</v>
      </c>
      <c r="E81" s="19"/>
      <c r="F81" s="22">
        <f t="shared" si="3"/>
        <v>742.98647092733597</v>
      </c>
      <c r="G81" s="19"/>
      <c r="H81" s="22">
        <f>IFERROR(F81-J81,"")</f>
        <v>58.977708716853499</v>
      </c>
      <c r="I81" s="19"/>
      <c r="J81" s="22">
        <f>IFERROR(IF(N81&lt;0,0,N81*$F$5/12),"")</f>
        <v>684.00876221048247</v>
      </c>
      <c r="K81" s="19"/>
      <c r="L81" s="24">
        <f>IFERROR(IF(F81&lt;=0,"",L80+H81),"")</f>
        <v>3559.3229865292096</v>
      </c>
      <c r="M81" s="19"/>
      <c r="N81" s="25">
        <f>IFERROR(IF(IF(N80&lt;=0,0,IF(N80-H80&lt;0,0,N80-H80))=0,"",IF(N80&lt;=0,0,IF(N80-H80&lt;0,0,N80-H80))),"")</f>
        <v>142749.65472218764</v>
      </c>
      <c r="O81" s="26"/>
    </row>
    <row r="82" spans="1:19" ht="9.9499999999999993" customHeight="1">
      <c r="A82" s="19"/>
      <c r="B82" s="20" t="str">
        <f t="shared" si="2"/>
        <v>August</v>
      </c>
      <c r="C82" s="19"/>
      <c r="D82" s="21">
        <f>IFERROR(IF(N81&lt;=0,"",IF(B81="December",D81+1,D81)),"")</f>
        <v>2019</v>
      </c>
      <c r="E82" s="19"/>
      <c r="F82" s="22">
        <f t="shared" si="3"/>
        <v>742.98647092733597</v>
      </c>
      <c r="G82" s="19"/>
      <c r="H82" s="22">
        <f>IFERROR(F82-J82,"")</f>
        <v>59.260310237788417</v>
      </c>
      <c r="I82" s="19"/>
      <c r="J82" s="22">
        <f>IFERROR(IF(N82&lt;0,0,N82*$F$5/12),"")</f>
        <v>683.72616068954756</v>
      </c>
      <c r="K82" s="19"/>
      <c r="L82" s="24">
        <f>IFERROR(IF(F82&lt;=0,"",L81+H82),"")</f>
        <v>3618.583296766998</v>
      </c>
      <c r="M82" s="19"/>
      <c r="N82" s="25">
        <f>IFERROR(IF(IF(N81&lt;=0,0,IF(N81-H81&lt;0,0,N81-H81))=0,"",IF(N81&lt;=0,0,IF(N81-H81&lt;0,0,N81-H81))),"")</f>
        <v>142690.67701347079</v>
      </c>
      <c r="O82" s="26"/>
    </row>
    <row r="83" spans="1:19" ht="9.9499999999999993" customHeight="1">
      <c r="A83" s="19"/>
      <c r="B83" s="20" t="str">
        <f t="shared" si="2"/>
        <v>September</v>
      </c>
      <c r="C83" s="19"/>
      <c r="D83" s="21">
        <f>IFERROR(IF(N82&lt;=0,"",IF(B82="December",D82+1,D82)),"")</f>
        <v>2019</v>
      </c>
      <c r="E83" s="19"/>
      <c r="F83" s="22">
        <f t="shared" si="3"/>
        <v>742.98647092733597</v>
      </c>
      <c r="G83" s="19"/>
      <c r="H83" s="22">
        <f>IFERROR(F83-J83,"")</f>
        <v>59.544265891011037</v>
      </c>
      <c r="I83" s="19"/>
      <c r="J83" s="22">
        <f>IFERROR(IF(N83&lt;0,0,N83*$F$5/12),"")</f>
        <v>683.44220503632494</v>
      </c>
      <c r="K83" s="19"/>
      <c r="L83" s="24">
        <f>IFERROR(IF(F83&lt;=0,"",L82+H83),"")</f>
        <v>3678.1275626580091</v>
      </c>
      <c r="M83" s="19"/>
      <c r="N83" s="25">
        <f>IFERROR(IF(IF(N82&lt;=0,0,IF(N82-H82&lt;0,0,N82-H82))=0,"",IF(N82&lt;=0,0,IF(N82-H82&lt;0,0,N82-H82))),"")</f>
        <v>142631.416703233</v>
      </c>
      <c r="O83" s="26"/>
    </row>
    <row r="84" spans="1:19" ht="9.9499999999999993" customHeight="1">
      <c r="A84" s="19"/>
      <c r="B84" s="20" t="str">
        <f t="shared" si="2"/>
        <v>October</v>
      </c>
      <c r="C84" s="19"/>
      <c r="D84" s="21">
        <f>IFERROR(IF(N83&lt;=0,"",IF(B83="December",D83+1,D83)),"")</f>
        <v>2019</v>
      </c>
      <c r="E84" s="19"/>
      <c r="F84" s="22">
        <f t="shared" si="3"/>
        <v>742.98647092733597</v>
      </c>
      <c r="G84" s="19"/>
      <c r="H84" s="22">
        <f>IFERROR(F84-J84,"")</f>
        <v>59.829582165072225</v>
      </c>
      <c r="I84" s="19"/>
      <c r="J84" s="22">
        <f>IFERROR(IF(N84&lt;0,0,N84*$F$5/12),"")</f>
        <v>683.15688876226375</v>
      </c>
      <c r="K84" s="19"/>
      <c r="L84" s="24">
        <f>IFERROR(IF(F84&lt;=0,"",L83+H84),"")</f>
        <v>3737.9571448230813</v>
      </c>
      <c r="M84" s="19"/>
      <c r="N84" s="25">
        <f>IFERROR(IF(IF(N83&lt;=0,0,IF(N83-H83&lt;0,0,N83-H83))=0,"",IF(N83&lt;=0,0,IF(N83-H83&lt;0,0,N83-H83))),"")</f>
        <v>142571.87243734198</v>
      </c>
      <c r="O84" s="26"/>
    </row>
    <row r="85" spans="1:19" ht="9.9499999999999993" customHeight="1">
      <c r="A85" s="19"/>
      <c r="B85" s="20" t="str">
        <f t="shared" ref="B85:B148" si="4">IF(B84="January","February",IF(B84="February","March",IF(B84="March","April",IF(B84="April","May",IF(B84="May","June",IF(B84="June","July",IF(B84="July","August",IF(B84="August","September",IF(B84="September","October",IF(B84="October","November",IF(B84="November","December",IF(B84="December","January",0))))))))))))</f>
        <v>November</v>
      </c>
      <c r="C85" s="19"/>
      <c r="D85" s="21">
        <f>IFERROR(IF(N84&lt;=0,"",IF(B84="December",D84+1,D84)),"")</f>
        <v>2019</v>
      </c>
      <c r="E85" s="19"/>
      <c r="F85" s="22">
        <f t="shared" si="3"/>
        <v>742.98647092733597</v>
      </c>
      <c r="G85" s="19"/>
      <c r="H85" s="22">
        <f>IFERROR(F85-J85,"")</f>
        <v>60.116265579613241</v>
      </c>
      <c r="I85" s="19"/>
      <c r="J85" s="22">
        <f>IFERROR(IF(N85&lt;0,0,N85*$F$5/12),"")</f>
        <v>682.87020534772273</v>
      </c>
      <c r="K85" s="19"/>
      <c r="L85" s="24">
        <f>IFERROR(IF(F85&lt;=0,"",L84+H85),"")</f>
        <v>3798.0734104026947</v>
      </c>
      <c r="M85" s="19"/>
      <c r="N85" s="25">
        <f>IFERROR(IF(IF(N84&lt;=0,0,IF(N84-H84&lt;0,0,N84-H84))=0,"",IF(N84&lt;=0,0,IF(N84-H84&lt;0,0,N84-H84))),"")</f>
        <v>142512.0428551769</v>
      </c>
      <c r="O85" s="26"/>
    </row>
    <row r="86" spans="1:19" ht="9.9499999999999993" customHeight="1">
      <c r="A86" s="19"/>
      <c r="B86" s="20" t="str">
        <f t="shared" si="4"/>
        <v>December</v>
      </c>
      <c r="C86" s="19"/>
      <c r="D86" s="21">
        <f>IFERROR(IF(N85&lt;=0,"",IF(B85="December",D85+1,D85)),"")</f>
        <v>2019</v>
      </c>
      <c r="E86" s="19"/>
      <c r="F86" s="22">
        <f t="shared" si="3"/>
        <v>742.98647092733597</v>
      </c>
      <c r="G86" s="19"/>
      <c r="H86" s="22">
        <f>IFERROR(F86-J86,"")</f>
        <v>60.404322685515581</v>
      </c>
      <c r="I86" s="19"/>
      <c r="J86" s="22">
        <f>IFERROR(IF(N86&lt;0,0,N86*$F$5/12),"")</f>
        <v>682.58214824182039</v>
      </c>
      <c r="K86" s="19"/>
      <c r="L86" s="24">
        <f>IFERROR(IF(F86&lt;=0,"",L85+H86),"")</f>
        <v>3858.4777330882102</v>
      </c>
      <c r="M86" s="19"/>
      <c r="N86" s="25">
        <f>IFERROR(IF(IF(N85&lt;=0,0,IF(N85-H85&lt;0,0,N85-H85))=0,"",IF(N85&lt;=0,0,IF(N85-H85&lt;0,0,N85-H85))),"")</f>
        <v>142451.92658959728</v>
      </c>
      <c r="O86" s="27"/>
      <c r="P86" s="28"/>
      <c r="R86" s="28"/>
      <c r="S86" s="29"/>
    </row>
    <row r="87" spans="1:19" ht="9.9499999999999993" customHeight="1">
      <c r="A87" s="19"/>
      <c r="B87" s="20" t="str">
        <f t="shared" si="4"/>
        <v>January</v>
      </c>
      <c r="C87" s="19"/>
      <c r="D87" s="21">
        <f>IFERROR(IF(N86&lt;=0,"",IF(B86="December",D86+1,D86)),"")</f>
        <v>2020</v>
      </c>
      <c r="E87" s="19"/>
      <c r="F87" s="22">
        <f t="shared" si="3"/>
        <v>742.98647092733597</v>
      </c>
      <c r="G87" s="19"/>
      <c r="H87" s="22">
        <f>IFERROR(F87-J87,"")</f>
        <v>60.693760065050469</v>
      </c>
      <c r="I87" s="19"/>
      <c r="J87" s="22">
        <f>IFERROR(IF(N87&lt;0,0,N87*$F$5/12),"")</f>
        <v>682.2927108622855</v>
      </c>
      <c r="K87" s="19"/>
      <c r="L87" s="24">
        <f>IFERROR(IF(F87&lt;=0,"",L86+H87),"")</f>
        <v>3919.1714931532606</v>
      </c>
      <c r="M87" s="19"/>
      <c r="N87" s="25">
        <f>IFERROR(IF(IF(N86&lt;=0,0,IF(N86-H86&lt;0,0,N86-H86))=0,"",IF(N86&lt;=0,0,IF(N86-H86&lt;0,0,N86-H86))),"")</f>
        <v>142391.52226691175</v>
      </c>
      <c r="O87" s="27"/>
      <c r="P87" s="28"/>
      <c r="R87" s="28"/>
    </row>
    <row r="88" spans="1:19" ht="9.9499999999999993" customHeight="1">
      <c r="A88" s="19"/>
      <c r="B88" s="20" t="str">
        <f t="shared" si="4"/>
        <v>February</v>
      </c>
      <c r="C88" s="19"/>
      <c r="D88" s="21">
        <f>IFERROR(IF(N87&lt;=0,"",IF(B87="December",D87+1,D87)),"")</f>
        <v>2020</v>
      </c>
      <c r="E88" s="19"/>
      <c r="F88" s="22">
        <f t="shared" si="3"/>
        <v>742.98647092733597</v>
      </c>
      <c r="G88" s="19"/>
      <c r="H88" s="22">
        <f>IFERROR(F88-J88,"")</f>
        <v>60.984584332028817</v>
      </c>
      <c r="I88" s="19"/>
      <c r="J88" s="22">
        <f>IFERROR(IF(N88&lt;0,0,N88*$F$5/12),"")</f>
        <v>682.00188659530716</v>
      </c>
      <c r="K88" s="19"/>
      <c r="L88" s="24">
        <f>IFERROR(IF(F88&lt;=0,"",L87+H88),"")</f>
        <v>3980.1560774852896</v>
      </c>
      <c r="M88" s="19"/>
      <c r="N88" s="25">
        <f>IFERROR(IF(IF(N87&lt;=0,0,IF(N87-H87&lt;0,0,N87-H87))=0,"",IF(N87&lt;=0,0,IF(N87-H87&lt;0,0,N87-H87))),"")</f>
        <v>142330.82850684671</v>
      </c>
      <c r="O88" s="26"/>
    </row>
    <row r="89" spans="1:19" ht="9.9499999999999993" customHeight="1">
      <c r="A89" s="19"/>
      <c r="B89" s="20" t="str">
        <f t="shared" si="4"/>
        <v>March</v>
      </c>
      <c r="C89" s="19"/>
      <c r="D89" s="21">
        <f>IFERROR(IF(N88&lt;=0,"",IF(B88="December",D88+1,D88)),"")</f>
        <v>2020</v>
      </c>
      <c r="E89" s="19"/>
      <c r="F89" s="22">
        <f t="shared" si="3"/>
        <v>742.98647092733597</v>
      </c>
      <c r="G89" s="19"/>
      <c r="H89" s="22">
        <f>IFERROR(F89-J89,"")</f>
        <v>61.276802131953104</v>
      </c>
      <c r="I89" s="19"/>
      <c r="J89" s="22">
        <f>IFERROR(IF(N89&lt;0,0,N89*$F$5/12),"")</f>
        <v>681.70966879538287</v>
      </c>
      <c r="K89" s="19"/>
      <c r="L89" s="24">
        <f>IFERROR(IF(F89&lt;=0,"",L88+H89),"")</f>
        <v>4041.4328796172426</v>
      </c>
      <c r="M89" s="19"/>
      <c r="N89" s="25">
        <f>IFERROR(IF(IF(N88&lt;=0,0,IF(N88-H88&lt;0,0,N88-H88))=0,"",IF(N88&lt;=0,0,IF(N88-H88&lt;0,0,N88-H88))),"")</f>
        <v>142269.84392251467</v>
      </c>
      <c r="O89" s="26"/>
    </row>
    <row r="90" spans="1:19" ht="9.9499999999999993" customHeight="1">
      <c r="A90" s="19"/>
      <c r="B90" s="20" t="str">
        <f t="shared" si="4"/>
        <v>April</v>
      </c>
      <c r="C90" s="19"/>
      <c r="D90" s="21">
        <f>IFERROR(IF(N89&lt;=0,"",IF(B89="December",D89+1,D89)),"")</f>
        <v>2020</v>
      </c>
      <c r="E90" s="19"/>
      <c r="F90" s="22">
        <f t="shared" si="3"/>
        <v>742.98647092733597</v>
      </c>
      <c r="G90" s="19"/>
      <c r="H90" s="22">
        <f>IFERROR(F90-J90,"")</f>
        <v>61.570420142168814</v>
      </c>
      <c r="I90" s="19"/>
      <c r="J90" s="22">
        <f>IFERROR(IF(N90&lt;0,0,N90*$F$5/12),"")</f>
        <v>681.41605078516716</v>
      </c>
      <c r="K90" s="19"/>
      <c r="L90" s="24">
        <f>IFERROR(IF(F90&lt;=0,"",L89+H90),"")</f>
        <v>4103.0032997594117</v>
      </c>
      <c r="M90" s="19"/>
      <c r="N90" s="25">
        <f>IFERROR(IF(IF(N89&lt;=0,0,IF(N89-H89&lt;0,0,N89-H89))=0,"",IF(N89&lt;=0,0,IF(N89-H89&lt;0,0,N89-H89))),"")</f>
        <v>142208.56712038271</v>
      </c>
      <c r="O90" s="26"/>
    </row>
    <row r="91" spans="1:19" ht="9.9499999999999993" customHeight="1">
      <c r="A91" s="19"/>
      <c r="B91" s="20" t="str">
        <f t="shared" si="4"/>
        <v>May</v>
      </c>
      <c r="C91" s="19"/>
      <c r="D91" s="21">
        <f>IFERROR(IF(N90&lt;=0,"",IF(B90="December",D90+1,D90)),"")</f>
        <v>2020</v>
      </c>
      <c r="E91" s="19"/>
      <c r="F91" s="22">
        <f t="shared" si="3"/>
        <v>742.98647092733597</v>
      </c>
      <c r="G91" s="19"/>
      <c r="H91" s="22">
        <f>IFERROR(F91-J91,"")</f>
        <v>61.865445072016655</v>
      </c>
      <c r="I91" s="19"/>
      <c r="J91" s="22">
        <f>IFERROR(IF(N91&lt;0,0,N91*$F$5/12),"")</f>
        <v>681.12102585531932</v>
      </c>
      <c r="K91" s="19"/>
      <c r="L91" s="24">
        <f>IFERROR(IF(F91&lt;=0,"",L90+H91),"")</f>
        <v>4164.8687448314286</v>
      </c>
      <c r="M91" s="19"/>
      <c r="N91" s="25">
        <f>IFERROR(IF(IF(N90&lt;=0,0,IF(N90-H90&lt;0,0,N90-H90))=0,"",IF(N90&lt;=0,0,IF(N90-H90&lt;0,0,N90-H90))),"")</f>
        <v>142146.99670024053</v>
      </c>
      <c r="O91" s="26"/>
    </row>
    <row r="92" spans="1:19" ht="9.9499999999999993" customHeight="1">
      <c r="A92" s="19"/>
      <c r="B92" s="20" t="str">
        <f t="shared" si="4"/>
        <v>June</v>
      </c>
      <c r="C92" s="19"/>
      <c r="D92" s="21">
        <f>IFERROR(IF(N91&lt;=0,"",IF(B91="December",D91+1,D91)),"")</f>
        <v>2020</v>
      </c>
      <c r="E92" s="19"/>
      <c r="F92" s="22">
        <f t="shared" si="3"/>
        <v>742.98647092733597</v>
      </c>
      <c r="G92" s="19"/>
      <c r="H92" s="22">
        <f>IFERROR(F92-J92,"")</f>
        <v>62.161883662986725</v>
      </c>
      <c r="I92" s="19"/>
      <c r="J92" s="22">
        <f>IFERROR(IF(N92&lt;0,0,N92*$F$5/12),"")</f>
        <v>680.82458726434925</v>
      </c>
      <c r="K92" s="19"/>
      <c r="L92" s="24">
        <f>IFERROR(IF(F92&lt;=0,"",L91+H92),"")</f>
        <v>4227.0306284944154</v>
      </c>
      <c r="M92" s="19"/>
      <c r="N92" s="25">
        <f>IFERROR(IF(IF(N91&lt;=0,0,IF(N91-H91&lt;0,0,N91-H91))=0,"",IF(N91&lt;=0,0,IF(N91-H91&lt;0,0,N91-H91))),"")</f>
        <v>142085.13125516853</v>
      </c>
      <c r="O92" s="26"/>
    </row>
    <row r="93" spans="1:19" ht="9.9499999999999993" customHeight="1">
      <c r="A93" s="19"/>
      <c r="B93" s="20" t="str">
        <f t="shared" si="4"/>
        <v>July</v>
      </c>
      <c r="C93" s="19"/>
      <c r="D93" s="21">
        <f>IFERROR(IF(N92&lt;=0,"",IF(B92="December",D92+1,D92)),"")</f>
        <v>2020</v>
      </c>
      <c r="E93" s="19"/>
      <c r="F93" s="22">
        <f t="shared" si="3"/>
        <v>742.98647092733597</v>
      </c>
      <c r="G93" s="19"/>
      <c r="H93" s="22">
        <f>IFERROR(F93-J93,"")</f>
        <v>62.45974268887187</v>
      </c>
      <c r="I93" s="19"/>
      <c r="J93" s="22">
        <f>IFERROR(IF(N93&lt;0,0,N93*$F$5/12),"")</f>
        <v>680.5267282384641</v>
      </c>
      <c r="K93" s="19"/>
      <c r="L93" s="24">
        <f>IFERROR(IF(F93&lt;=0,"",L92+H93),"")</f>
        <v>4289.4903711832876</v>
      </c>
      <c r="M93" s="19"/>
      <c r="N93" s="25">
        <f>IFERROR(IF(IF(N92&lt;=0,0,IF(N92-H92&lt;0,0,N92-H92))=0,"",IF(N92&lt;=0,0,IF(N92-H92&lt;0,0,N92-H92))),"")</f>
        <v>142022.96937150555</v>
      </c>
      <c r="O93" s="26"/>
    </row>
    <row r="94" spans="1:19" ht="9.9499999999999993" customHeight="1">
      <c r="A94" s="19"/>
      <c r="B94" s="20" t="str">
        <f t="shared" si="4"/>
        <v>August</v>
      </c>
      <c r="C94" s="19"/>
      <c r="D94" s="21">
        <f>IFERROR(IF(N93&lt;=0,"",IF(B93="December",D93+1,D93)),"")</f>
        <v>2020</v>
      </c>
      <c r="E94" s="19"/>
      <c r="F94" s="22">
        <f t="shared" si="3"/>
        <v>742.98647092733597</v>
      </c>
      <c r="G94" s="19"/>
      <c r="H94" s="22">
        <f>IFERROR(F94-J94,"")</f>
        <v>62.759028955922645</v>
      </c>
      <c r="I94" s="19"/>
      <c r="J94" s="22">
        <f>IFERROR(IF(N94&lt;0,0,N94*$F$5/12),"")</f>
        <v>680.22744197141333</v>
      </c>
      <c r="K94" s="19"/>
      <c r="L94" s="24">
        <f>IFERROR(IF(F94&lt;=0,"",L93+H94),"")</f>
        <v>4352.2494001392106</v>
      </c>
      <c r="M94" s="19"/>
      <c r="N94" s="25">
        <f>IFERROR(IF(IF(N93&lt;=0,0,IF(N93-H93&lt;0,0,N93-H93))=0,"",IF(N93&lt;=0,0,IF(N93-H93&lt;0,0,N93-H93))),"")</f>
        <v>141960.50962881668</v>
      </c>
      <c r="O94" s="26"/>
    </row>
    <row r="95" spans="1:19" ht="9.9499999999999993" customHeight="1">
      <c r="A95" s="19"/>
      <c r="B95" s="20" t="str">
        <f t="shared" si="4"/>
        <v>September</v>
      </c>
      <c r="C95" s="19"/>
      <c r="D95" s="21">
        <f>IFERROR(IF(N94&lt;=0,"",IF(B94="December",D94+1,D94)),"")</f>
        <v>2020</v>
      </c>
      <c r="E95" s="19"/>
      <c r="F95" s="22">
        <f t="shared" si="3"/>
        <v>742.98647092733597</v>
      </c>
      <c r="G95" s="19"/>
      <c r="H95" s="22">
        <f>IFERROR(F95-J95,"")</f>
        <v>63.059749303003173</v>
      </c>
      <c r="I95" s="19"/>
      <c r="J95" s="22">
        <f>IFERROR(IF(N95&lt;0,0,N95*$F$5/12),"")</f>
        <v>679.9267216243328</v>
      </c>
      <c r="K95" s="19"/>
      <c r="L95" s="24">
        <f>IFERROR(IF(F95&lt;=0,"",L94+H95),"")</f>
        <v>4415.3091494422133</v>
      </c>
      <c r="M95" s="19"/>
      <c r="N95" s="25">
        <f>IFERROR(IF(IF(N94&lt;=0,0,IF(N94-H94&lt;0,0,N94-H94))=0,"",IF(N94&lt;=0,0,IF(N94-H94&lt;0,0,N94-H94))),"")</f>
        <v>141897.75059986077</v>
      </c>
      <c r="O95" s="26"/>
    </row>
    <row r="96" spans="1:19" ht="9.9499999999999993" customHeight="1">
      <c r="A96" s="19"/>
      <c r="B96" s="20" t="str">
        <f t="shared" si="4"/>
        <v>October</v>
      </c>
      <c r="C96" s="19"/>
      <c r="D96" s="21">
        <f>IFERROR(IF(N95&lt;=0,"",IF(B95="December",D95+1,D95)),"")</f>
        <v>2020</v>
      </c>
      <c r="E96" s="19"/>
      <c r="F96" s="22">
        <f t="shared" si="3"/>
        <v>742.98647092733597</v>
      </c>
      <c r="G96" s="19"/>
      <c r="H96" s="22">
        <f>IFERROR(F96-J96,"")</f>
        <v>63.361910601746672</v>
      </c>
      <c r="I96" s="19"/>
      <c r="J96" s="22">
        <f>IFERROR(IF(N96&lt;0,0,N96*$F$5/12),"")</f>
        <v>679.6245603255893</v>
      </c>
      <c r="K96" s="19"/>
      <c r="L96" s="24">
        <f>IFERROR(IF(F96&lt;=0,"",L95+H96),"")</f>
        <v>4478.6710600439601</v>
      </c>
      <c r="M96" s="19"/>
      <c r="N96" s="25">
        <f>IFERROR(IF(IF(N95&lt;=0,0,IF(N95-H95&lt;0,0,N95-H95))=0,"",IF(N95&lt;=0,0,IF(N95-H95&lt;0,0,N95-H95))),"")</f>
        <v>141834.69085055776</v>
      </c>
      <c r="O96" s="26"/>
    </row>
    <row r="97" spans="1:19" ht="9.9499999999999993" customHeight="1">
      <c r="A97" s="19"/>
      <c r="B97" s="20" t="str">
        <f t="shared" si="4"/>
        <v>November</v>
      </c>
      <c r="C97" s="19"/>
      <c r="D97" s="21">
        <f>IFERROR(IF(N96&lt;=0,"",IF(B96="December",D96+1,D96)),"")</f>
        <v>2020</v>
      </c>
      <c r="E97" s="19"/>
      <c r="F97" s="22">
        <f t="shared" si="3"/>
        <v>742.98647092733597</v>
      </c>
      <c r="G97" s="19"/>
      <c r="H97" s="22">
        <f>IFERROR(F97-J97,"")</f>
        <v>63.665519756713365</v>
      </c>
      <c r="I97" s="19"/>
      <c r="J97" s="22">
        <f>IFERROR(IF(N97&lt;0,0,N97*$F$5/12),"")</f>
        <v>679.32095117062261</v>
      </c>
      <c r="K97" s="19"/>
      <c r="L97" s="24">
        <f>IFERROR(IF(F97&lt;=0,"",L96+H97),"")</f>
        <v>4542.3365798006735</v>
      </c>
      <c r="M97" s="19"/>
      <c r="N97" s="25">
        <f>IFERROR(IF(IF(N96&lt;=0,0,IF(N96-H96&lt;0,0,N96-H96))=0,"",IF(N96&lt;=0,0,IF(N96-H96&lt;0,0,N96-H96))),"")</f>
        <v>141771.328939956</v>
      </c>
      <c r="O97" s="26"/>
    </row>
    <row r="98" spans="1:19" ht="9.9499999999999993" customHeight="1">
      <c r="A98" s="19"/>
      <c r="B98" s="20" t="str">
        <f t="shared" si="4"/>
        <v>December</v>
      </c>
      <c r="C98" s="19"/>
      <c r="D98" s="21">
        <f>IFERROR(IF(N97&lt;=0,"",IF(B97="December",D97+1,D97)),"")</f>
        <v>2020</v>
      </c>
      <c r="E98" s="19"/>
      <c r="F98" s="22">
        <f t="shared" si="3"/>
        <v>742.98647092733597</v>
      </c>
      <c r="G98" s="19"/>
      <c r="H98" s="22">
        <f>IFERROR(F98-J98,"")</f>
        <v>63.970583705547597</v>
      </c>
      <c r="I98" s="19"/>
      <c r="J98" s="22">
        <f>IFERROR(IF(N98&lt;0,0,N98*$F$5/12),"")</f>
        <v>679.01588722178838</v>
      </c>
      <c r="K98" s="19"/>
      <c r="L98" s="24">
        <f>IFERROR(IF(F98&lt;=0,"",L97+H98),"")</f>
        <v>4606.3071635062206</v>
      </c>
      <c r="M98" s="19"/>
      <c r="N98" s="25">
        <f>IFERROR(IF(IF(N97&lt;=0,0,IF(N97-H97&lt;0,0,N97-H97))=0,"",IF(N97&lt;=0,0,IF(N97-H97&lt;0,0,N97-H97))),"")</f>
        <v>141707.6634201993</v>
      </c>
      <c r="O98" s="27"/>
      <c r="P98" s="28"/>
      <c r="R98" s="28"/>
      <c r="S98" s="29"/>
    </row>
    <row r="99" spans="1:19" ht="9.9499999999999993" customHeight="1">
      <c r="A99" s="19"/>
      <c r="B99" s="20" t="str">
        <f t="shared" si="4"/>
        <v>January</v>
      </c>
      <c r="C99" s="19"/>
      <c r="D99" s="21">
        <f>IFERROR(IF(N98&lt;=0,"",IF(B98="December",D98+1,D98)),"")</f>
        <v>2021</v>
      </c>
      <c r="E99" s="19"/>
      <c r="F99" s="22">
        <f t="shared" si="3"/>
        <v>742.98647092733597</v>
      </c>
      <c r="G99" s="19"/>
      <c r="H99" s="22">
        <f>IFERROR(F99-J99,"")</f>
        <v>64.277109419136764</v>
      </c>
      <c r="I99" s="19"/>
      <c r="J99" s="22">
        <f>IFERROR(IF(N99&lt;0,0,N99*$F$5/12),"")</f>
        <v>678.70936150819921</v>
      </c>
      <c r="K99" s="19"/>
      <c r="L99" s="24">
        <f>IFERROR(IF(F99&lt;=0,"",L98+H99),"")</f>
        <v>4670.5842729253573</v>
      </c>
      <c r="M99" s="19"/>
      <c r="N99" s="25">
        <f>IFERROR(IF(IF(N98&lt;=0,0,IF(N98-H98&lt;0,0,N98-H98))=0,"",IF(N98&lt;=0,0,IF(N98-H98&lt;0,0,N98-H98))),"")</f>
        <v>141643.69283649375</v>
      </c>
      <c r="O99" s="26"/>
    </row>
    <row r="100" spans="1:19" ht="9.9499999999999993" customHeight="1">
      <c r="A100" s="19"/>
      <c r="B100" s="20" t="str">
        <f t="shared" si="4"/>
        <v>February</v>
      </c>
      <c r="C100" s="19"/>
      <c r="D100" s="21">
        <f>IFERROR(IF(N99&lt;=0,"",IF(B99="December",D99+1,D99)),"")</f>
        <v>2021</v>
      </c>
      <c r="E100" s="19"/>
      <c r="F100" s="22">
        <f t="shared" si="3"/>
        <v>742.98647092733597</v>
      </c>
      <c r="G100" s="19"/>
      <c r="H100" s="22">
        <f>IFERROR(F100-J100,"")</f>
        <v>64.58510390177014</v>
      </c>
      <c r="I100" s="19"/>
      <c r="J100" s="22">
        <f>IFERROR(IF(N100&lt;0,0,N100*$F$5/12),"")</f>
        <v>678.40136702556583</v>
      </c>
      <c r="K100" s="19"/>
      <c r="L100" s="24">
        <f>IFERROR(IF(F100&lt;=0,"",L99+H100),"")</f>
        <v>4735.1693768271271</v>
      </c>
      <c r="M100" s="19"/>
      <c r="N100" s="25">
        <f>IFERROR(IF(IF(N99&lt;=0,0,IF(N99-H99&lt;0,0,N99-H99))=0,"",IF(N99&lt;=0,0,IF(N99-H99&lt;0,0,N99-H99))),"")</f>
        <v>141579.41572707461</v>
      </c>
      <c r="O100" s="26"/>
    </row>
    <row r="101" spans="1:19" ht="9.9499999999999993" customHeight="1">
      <c r="A101" s="19"/>
      <c r="B101" s="20" t="str">
        <f t="shared" si="4"/>
        <v>March</v>
      </c>
      <c r="C101" s="19"/>
      <c r="D101" s="21">
        <f>IFERROR(IF(N100&lt;=0,"",IF(B100="December",D100+1,D100)),"")</f>
        <v>2021</v>
      </c>
      <c r="E101" s="19"/>
      <c r="F101" s="22">
        <f t="shared" si="3"/>
        <v>742.98647092733597</v>
      </c>
      <c r="G101" s="19"/>
      <c r="H101" s="22">
        <f>IFERROR(F101-J101,"")</f>
        <v>64.894574191299398</v>
      </c>
      <c r="I101" s="19"/>
      <c r="J101" s="22">
        <f>IFERROR(IF(N101&lt;0,0,N101*$F$5/12),"")</f>
        <v>678.09189673603657</v>
      </c>
      <c r="K101" s="19"/>
      <c r="L101" s="24">
        <f>IFERROR(IF(F101&lt;=0,"",L100+H101),"")</f>
        <v>4800.0639510184265</v>
      </c>
      <c r="M101" s="19"/>
      <c r="N101" s="25">
        <f>IFERROR(IF(IF(N100&lt;=0,0,IF(N100-H100&lt;0,0,N100-H100))=0,"",IF(N100&lt;=0,0,IF(N100-H100&lt;0,0,N100-H100))),"")</f>
        <v>141514.83062317283</v>
      </c>
      <c r="O101" s="26"/>
    </row>
    <row r="102" spans="1:19" ht="9.9499999999999993" customHeight="1">
      <c r="A102" s="19"/>
      <c r="B102" s="20" t="str">
        <f t="shared" si="4"/>
        <v>April</v>
      </c>
      <c r="C102" s="19"/>
      <c r="D102" s="21">
        <f>IFERROR(IF(N101&lt;=0,"",IF(B101="December",D101+1,D101)),"")</f>
        <v>2021</v>
      </c>
      <c r="E102" s="19"/>
      <c r="F102" s="22">
        <f t="shared" si="3"/>
        <v>742.98647092733597</v>
      </c>
      <c r="G102" s="19"/>
      <c r="H102" s="22">
        <f>IFERROR(F102-J102,"")</f>
        <v>65.205527359299481</v>
      </c>
      <c r="I102" s="19"/>
      <c r="J102" s="22">
        <f>IFERROR(IF(N102&lt;0,0,N102*$F$5/12),"")</f>
        <v>677.78094356803649</v>
      </c>
      <c r="K102" s="19"/>
      <c r="L102" s="24">
        <f>IFERROR(IF(F102&lt;=0,"",L101+H102),"")</f>
        <v>4865.269478377726</v>
      </c>
      <c r="M102" s="19"/>
      <c r="N102" s="25">
        <f>IFERROR(IF(IF(N101&lt;=0,0,IF(N101-H101&lt;0,0,N101-H101))=0,"",IF(N101&lt;=0,0,IF(N101-H101&lt;0,0,N101-H101))),"")</f>
        <v>141449.93604898153</v>
      </c>
      <c r="O102" s="26"/>
    </row>
    <row r="103" spans="1:19" ht="9.9499999999999993" customHeight="1">
      <c r="A103" s="19"/>
      <c r="B103" s="20" t="str">
        <f t="shared" si="4"/>
        <v>May</v>
      </c>
      <c r="C103" s="19"/>
      <c r="D103" s="21">
        <f>IFERROR(IF(N102&lt;=0,"",IF(B102="December",D102+1,D102)),"")</f>
        <v>2021</v>
      </c>
      <c r="E103" s="19"/>
      <c r="F103" s="22">
        <f t="shared" si="3"/>
        <v>742.98647092733597</v>
      </c>
      <c r="G103" s="19"/>
      <c r="H103" s="22">
        <f>IFERROR(F103-J103,"")</f>
        <v>65.51797051122935</v>
      </c>
      <c r="I103" s="19"/>
      <c r="J103" s="22">
        <f>IFERROR(IF(N103&lt;0,0,N103*$F$5/12),"")</f>
        <v>677.46850041610662</v>
      </c>
      <c r="K103" s="19"/>
      <c r="L103" s="24">
        <f>IFERROR(IF(F103&lt;=0,"",L102+H103),"")</f>
        <v>4930.7874488889556</v>
      </c>
      <c r="M103" s="19"/>
      <c r="N103" s="25">
        <f>IFERROR(IF(IF(N102&lt;=0,0,IF(N102-H102&lt;0,0,N102-H102))=0,"",IF(N102&lt;=0,0,IF(N102-H102&lt;0,0,N102-H102))),"")</f>
        <v>141384.73052162223</v>
      </c>
      <c r="O103" s="26"/>
    </row>
    <row r="104" spans="1:19" ht="9.9499999999999993" customHeight="1">
      <c r="A104" s="19"/>
      <c r="B104" s="20" t="str">
        <f t="shared" si="4"/>
        <v>June</v>
      </c>
      <c r="C104" s="19"/>
      <c r="D104" s="21">
        <f>IFERROR(IF(N103&lt;=0,"",IF(B103="December",D103+1,D103)),"")</f>
        <v>2021</v>
      </c>
      <c r="E104" s="19"/>
      <c r="F104" s="22">
        <f t="shared" si="3"/>
        <v>742.98647092733597</v>
      </c>
      <c r="G104" s="19"/>
      <c r="H104" s="22">
        <f>IFERROR(F104-J104,"")</f>
        <v>65.831910786595699</v>
      </c>
      <c r="I104" s="19"/>
      <c r="J104" s="22">
        <f>IFERROR(IF(N104&lt;0,0,N104*$F$5/12),"")</f>
        <v>677.15456014074027</v>
      </c>
      <c r="K104" s="19"/>
      <c r="L104" s="24">
        <f>IFERROR(IF(F104&lt;=0,"",L103+H104),"")</f>
        <v>4996.6193596755511</v>
      </c>
      <c r="M104" s="19"/>
      <c r="N104" s="25">
        <f>IFERROR(IF(IF(N103&lt;=0,0,IF(N103-H103&lt;0,0,N103-H103))=0,"",IF(N103&lt;=0,0,IF(N103-H103&lt;0,0,N103-H103))),"")</f>
        <v>141319.21255111101</v>
      </c>
      <c r="O104" s="26"/>
    </row>
    <row r="105" spans="1:19" ht="9.9499999999999993" customHeight="1">
      <c r="A105" s="19"/>
      <c r="B105" s="20" t="str">
        <f t="shared" si="4"/>
        <v>July</v>
      </c>
      <c r="C105" s="19"/>
      <c r="D105" s="21">
        <f>IFERROR(IF(N104&lt;=0,"",IF(B104="December",D104+1,D104)),"")</f>
        <v>2021</v>
      </c>
      <c r="E105" s="19"/>
      <c r="F105" s="22">
        <f t="shared" si="3"/>
        <v>742.98647092733597</v>
      </c>
      <c r="G105" s="19"/>
      <c r="H105" s="22">
        <f>IFERROR(F105-J105,"")</f>
        <v>66.14735535911484</v>
      </c>
      <c r="I105" s="19"/>
      <c r="J105" s="22">
        <f>IFERROR(IF(N105&lt;0,0,N105*$F$5/12),"")</f>
        <v>676.83911556822113</v>
      </c>
      <c r="K105" s="19"/>
      <c r="L105" s="24">
        <f>IFERROR(IF(F105&lt;=0,"",L104+H105),"")</f>
        <v>5062.766715034666</v>
      </c>
      <c r="M105" s="19"/>
      <c r="N105" s="25">
        <f>IFERROR(IF(IF(N104&lt;=0,0,IF(N104-H104&lt;0,0,N104-H104))=0,"",IF(N104&lt;=0,0,IF(N104-H104&lt;0,0,N104-H104))),"")</f>
        <v>141253.38064032441</v>
      </c>
      <c r="O105" s="26"/>
    </row>
    <row r="106" spans="1:19" ht="9.9499999999999993" customHeight="1">
      <c r="A106" s="19"/>
      <c r="B106" s="20" t="str">
        <f t="shared" si="4"/>
        <v>August</v>
      </c>
      <c r="C106" s="19"/>
      <c r="D106" s="21">
        <f>IFERROR(IF(N105&lt;=0,"",IF(B105="December",D105+1,D105)),"")</f>
        <v>2021</v>
      </c>
      <c r="E106" s="19"/>
      <c r="F106" s="22">
        <f t="shared" si="3"/>
        <v>742.98647092733597</v>
      </c>
      <c r="G106" s="19"/>
      <c r="H106" s="22">
        <f>IFERROR(F106-J106,"")</f>
        <v>66.46431143687721</v>
      </c>
      <c r="I106" s="19"/>
      <c r="J106" s="22">
        <f>IFERROR(IF(N106&lt;0,0,N106*$F$5/12),"")</f>
        <v>676.52215949045876</v>
      </c>
      <c r="K106" s="19"/>
      <c r="L106" s="24">
        <f>IFERROR(IF(F106&lt;=0,"",L105+H106),"")</f>
        <v>5129.2310264715434</v>
      </c>
      <c r="M106" s="19"/>
      <c r="N106" s="25">
        <f>IFERROR(IF(IF(N105&lt;=0,0,IF(N105-H105&lt;0,0,N105-H105))=0,"",IF(N105&lt;=0,0,IF(N105-H105&lt;0,0,N105-H105))),"")</f>
        <v>141187.2332849653</v>
      </c>
      <c r="O106" s="26"/>
    </row>
    <row r="107" spans="1:19" ht="9.9499999999999993" customHeight="1">
      <c r="A107" s="19"/>
      <c r="B107" s="20" t="str">
        <f t="shared" si="4"/>
        <v>September</v>
      </c>
      <c r="C107" s="19"/>
      <c r="D107" s="21">
        <f>IFERROR(IF(N106&lt;=0,"",IF(B106="December",D106+1,D106)),"")</f>
        <v>2021</v>
      </c>
      <c r="E107" s="19"/>
      <c r="F107" s="22">
        <f t="shared" si="3"/>
        <v>742.98647092733597</v>
      </c>
      <c r="G107" s="19"/>
      <c r="H107" s="22">
        <f>IFERROR(F107-J107,"")</f>
        <v>66.782786262512218</v>
      </c>
      <c r="I107" s="19"/>
      <c r="J107" s="22">
        <f>IFERROR(IF(N107&lt;0,0,N107*$F$5/12),"")</f>
        <v>676.20368466482375</v>
      </c>
      <c r="K107" s="19"/>
      <c r="L107" s="24">
        <f>IFERROR(IF(F107&lt;=0,"",L106+H107),"")</f>
        <v>5196.013812734056</v>
      </c>
      <c r="M107" s="19"/>
      <c r="N107" s="25">
        <f>IFERROR(IF(IF(N106&lt;=0,0,IF(N106-H106&lt;0,0,N106-H106))=0,"",IF(N106&lt;=0,0,IF(N106-H106&lt;0,0,N106-H106))),"")</f>
        <v>141120.76897352844</v>
      </c>
      <c r="O107" s="26"/>
    </row>
    <row r="108" spans="1:19" ht="9.9499999999999993" customHeight="1">
      <c r="A108" s="19"/>
      <c r="B108" s="20" t="str">
        <f t="shared" si="4"/>
        <v>October</v>
      </c>
      <c r="C108" s="19"/>
      <c r="D108" s="21">
        <f>IFERROR(IF(N107&lt;=0,"",IF(B107="December",D107+1,D107)),"")</f>
        <v>2021</v>
      </c>
      <c r="E108" s="19"/>
      <c r="F108" s="22">
        <f t="shared" si="3"/>
        <v>742.98647092733597</v>
      </c>
      <c r="G108" s="19"/>
      <c r="H108" s="22">
        <f>IFERROR(F108-J108,"")</f>
        <v>67.102787113353315</v>
      </c>
      <c r="I108" s="19"/>
      <c r="J108" s="22">
        <f>IFERROR(IF(N108&lt;0,0,N108*$F$5/12),"")</f>
        <v>675.88368381398266</v>
      </c>
      <c r="K108" s="19"/>
      <c r="L108" s="24">
        <f>IFERROR(IF(F108&lt;=0,"",L107+H108),"")</f>
        <v>5263.1165998474098</v>
      </c>
      <c r="M108" s="19"/>
      <c r="N108" s="25">
        <f>IFERROR(IF(IF(N107&lt;=0,0,IF(N107-H107&lt;0,0,N107-H107))=0,"",IF(N107&lt;=0,0,IF(N107-H107&lt;0,0,N107-H107))),"")</f>
        <v>141053.98618726592</v>
      </c>
      <c r="O108" s="26"/>
    </row>
    <row r="109" spans="1:19" ht="9.9499999999999993" customHeight="1">
      <c r="A109" s="19"/>
      <c r="B109" s="20" t="str">
        <f t="shared" si="4"/>
        <v>November</v>
      </c>
      <c r="C109" s="19"/>
      <c r="D109" s="21">
        <f>IFERROR(IF(N108&lt;=0,"",IF(B108="December",D108+1,D108)),"")</f>
        <v>2021</v>
      </c>
      <c r="E109" s="19"/>
      <c r="F109" s="22">
        <f t="shared" si="3"/>
        <v>742.98647092733597</v>
      </c>
      <c r="G109" s="19"/>
      <c r="H109" s="22">
        <f>IFERROR(F109-J109,"")</f>
        <v>67.424321301604778</v>
      </c>
      <c r="I109" s="19"/>
      <c r="J109" s="22">
        <f>IFERROR(IF(N109&lt;0,0,N109*$F$5/12),"")</f>
        <v>675.56214962573119</v>
      </c>
      <c r="K109" s="19"/>
      <c r="L109" s="24">
        <f>IFERROR(IF(F109&lt;=0,"",L108+H109),"")</f>
        <v>5330.540921149015</v>
      </c>
      <c r="M109" s="19"/>
      <c r="N109" s="25">
        <f>IFERROR(IF(IF(N108&lt;=0,0,IF(N108-H108&lt;0,0,N108-H108))=0,"",IF(N108&lt;=0,0,IF(N108-H108&lt;0,0,N108-H108))),"")</f>
        <v>140986.88340015258</v>
      </c>
      <c r="O109" s="26"/>
    </row>
    <row r="110" spans="1:19" ht="9.9499999999999993" customHeight="1">
      <c r="A110" s="19"/>
      <c r="B110" s="20" t="str">
        <f t="shared" si="4"/>
        <v>December</v>
      </c>
      <c r="C110" s="19"/>
      <c r="D110" s="21">
        <f>IFERROR(IF(N109&lt;=0,"",IF(B109="December",D109+1,D109)),"")</f>
        <v>2021</v>
      </c>
      <c r="E110" s="19"/>
      <c r="F110" s="22">
        <f t="shared" si="3"/>
        <v>742.98647092733597</v>
      </c>
      <c r="G110" s="19"/>
      <c r="H110" s="22">
        <f>IFERROR(F110-J110,"")</f>
        <v>67.747396174508367</v>
      </c>
      <c r="I110" s="19"/>
      <c r="J110" s="22">
        <f>IFERROR(IF(N110&lt;0,0,N110*$F$5/12),"")</f>
        <v>675.23907475282761</v>
      </c>
      <c r="K110" s="19"/>
      <c r="L110" s="24">
        <f>IFERROR(IF(F110&lt;=0,"",L109+H110),"")</f>
        <v>5398.2883173235232</v>
      </c>
      <c r="M110" s="19"/>
      <c r="N110" s="25">
        <f>IFERROR(IF(IF(N109&lt;=0,0,IF(N109-H109&lt;0,0,N109-H109))=0,"",IF(N109&lt;=0,0,IF(N109-H109&lt;0,0,N109-H109))),"")</f>
        <v>140919.45907885098</v>
      </c>
      <c r="O110" s="27"/>
      <c r="P110" s="28"/>
      <c r="R110" s="28"/>
      <c r="S110" s="29"/>
    </row>
    <row r="111" spans="1:19" ht="9.9499999999999993" customHeight="1">
      <c r="A111" s="19"/>
      <c r="B111" s="20" t="str">
        <f t="shared" si="4"/>
        <v>January</v>
      </c>
      <c r="C111" s="19"/>
      <c r="D111" s="21">
        <f>IFERROR(IF(N110&lt;=0,"",IF(B110="December",D110+1,D110)),"")</f>
        <v>2022</v>
      </c>
      <c r="E111" s="19"/>
      <c r="F111" s="22">
        <f t="shared" si="3"/>
        <v>742.98647092733597</v>
      </c>
      <c r="G111" s="19"/>
      <c r="H111" s="22">
        <f>IFERROR(F111-J111,"")</f>
        <v>68.072019114511136</v>
      </c>
      <c r="I111" s="19"/>
      <c r="J111" s="22">
        <f>IFERROR(IF(N111&lt;0,0,N111*$F$5/12),"")</f>
        <v>674.91445181282484</v>
      </c>
      <c r="K111" s="19"/>
      <c r="L111" s="24">
        <f>IFERROR(IF(F111&lt;=0,"",L110+H111),"")</f>
        <v>5466.3603364380342</v>
      </c>
      <c r="M111" s="19"/>
      <c r="N111" s="25">
        <f>IFERROR(IF(IF(N110&lt;=0,0,IF(N110-H110&lt;0,0,N110-H110))=0,"",IF(N110&lt;=0,0,IF(N110-H110&lt;0,0,N110-H110))),"")</f>
        <v>140851.71168267648</v>
      </c>
      <c r="O111" s="26"/>
    </row>
    <row r="112" spans="1:19" ht="9.9499999999999993" customHeight="1">
      <c r="A112" s="19"/>
      <c r="B112" s="20" t="str">
        <f t="shared" si="4"/>
        <v>February</v>
      </c>
      <c r="C112" s="19"/>
      <c r="D112" s="21">
        <f>IFERROR(IF(N111&lt;=0,"",IF(B111="December",D111+1,D111)),"")</f>
        <v>2022</v>
      </c>
      <c r="E112" s="19"/>
      <c r="F112" s="22">
        <f t="shared" si="3"/>
        <v>742.98647092733597</v>
      </c>
      <c r="G112" s="19"/>
      <c r="H112" s="22">
        <f>IFERROR(F112-J112,"")</f>
        <v>68.398197539434818</v>
      </c>
      <c r="I112" s="19"/>
      <c r="J112" s="22">
        <f>IFERROR(IF(N112&lt;0,0,N112*$F$5/12),"")</f>
        <v>674.58827338790115</v>
      </c>
      <c r="K112" s="19"/>
      <c r="L112" s="24">
        <f>IFERROR(IF(F112&lt;=0,"",L111+H112),"")</f>
        <v>5534.7585339774687</v>
      </c>
      <c r="M112" s="19"/>
      <c r="N112" s="25">
        <f>IFERROR(IF(IF(N111&lt;=0,0,IF(N111-H111&lt;0,0,N111-H111))=0,"",IF(N111&lt;=0,0,IF(N111-H111&lt;0,0,N111-H111))),"")</f>
        <v>140783.63966356197</v>
      </c>
      <c r="O112" s="26"/>
    </row>
    <row r="113" spans="1:19" ht="9.9499999999999993" customHeight="1">
      <c r="A113" s="19"/>
      <c r="B113" s="20" t="str">
        <f t="shared" si="4"/>
        <v>March</v>
      </c>
      <c r="C113" s="19"/>
      <c r="D113" s="21">
        <f>IFERROR(IF(N112&lt;=0,"",IF(B112="December",D112+1,D112)),"")</f>
        <v>2022</v>
      </c>
      <c r="E113" s="19"/>
      <c r="F113" s="22">
        <f t="shared" si="3"/>
        <v>742.98647092733597</v>
      </c>
      <c r="G113" s="19"/>
      <c r="H113" s="22">
        <f>IFERROR(F113-J113,"")</f>
        <v>68.725938902644657</v>
      </c>
      <c r="I113" s="19"/>
      <c r="J113" s="22">
        <f>IFERROR(IF(N113&lt;0,0,N113*$F$5/12),"")</f>
        <v>674.26053202469132</v>
      </c>
      <c r="K113" s="19"/>
      <c r="L113" s="24">
        <f>IFERROR(IF(F113&lt;=0,"",L112+H113),"")</f>
        <v>5603.4844728801136</v>
      </c>
      <c r="M113" s="19"/>
      <c r="N113" s="25">
        <f>IFERROR(IF(IF(N112&lt;=0,0,IF(N112-H112&lt;0,0,N112-H112))=0,"",IF(N112&lt;=0,0,IF(N112-H112&lt;0,0,N112-H112))),"")</f>
        <v>140715.24146602253</v>
      </c>
      <c r="O113" s="26"/>
    </row>
    <row r="114" spans="1:19" ht="9.9499999999999993" customHeight="1">
      <c r="A114" s="19"/>
      <c r="B114" s="20" t="str">
        <f t="shared" si="4"/>
        <v>April</v>
      </c>
      <c r="C114" s="19"/>
      <c r="D114" s="21">
        <f>IFERROR(IF(N113&lt;=0,"",IF(B113="December",D113+1,D113)),"")</f>
        <v>2022</v>
      </c>
      <c r="E114" s="19"/>
      <c r="F114" s="22">
        <f t="shared" si="3"/>
        <v>742.98647092733597</v>
      </c>
      <c r="G114" s="19"/>
      <c r="H114" s="22">
        <f>IFERROR(F114-J114,"")</f>
        <v>69.055250693219818</v>
      </c>
      <c r="I114" s="19"/>
      <c r="J114" s="22">
        <f>IFERROR(IF(N114&lt;0,0,N114*$F$5/12),"")</f>
        <v>673.93122023411615</v>
      </c>
      <c r="K114" s="19"/>
      <c r="L114" s="24">
        <f>IFERROR(IF(F114&lt;=0,"",L113+H114),"")</f>
        <v>5672.5397235733335</v>
      </c>
      <c r="M114" s="19"/>
      <c r="N114" s="25">
        <f>IFERROR(IF(IF(N113&lt;=0,0,IF(N113-H113&lt;0,0,N113-H113))=0,"",IF(N113&lt;=0,0,IF(N113-H113&lt;0,0,N113-H113))),"")</f>
        <v>140646.51552711989</v>
      </c>
      <c r="O114" s="26"/>
    </row>
    <row r="115" spans="1:19" ht="9.9499999999999993" customHeight="1">
      <c r="A115" s="19"/>
      <c r="B115" s="20" t="str">
        <f t="shared" si="4"/>
        <v>May</v>
      </c>
      <c r="C115" s="19"/>
      <c r="D115" s="21">
        <f>IFERROR(IF(N114&lt;=0,"",IF(B114="December",D114+1,D114)),"")</f>
        <v>2022</v>
      </c>
      <c r="E115" s="19"/>
      <c r="F115" s="22">
        <f t="shared" si="3"/>
        <v>742.98647092733597</v>
      </c>
      <c r="G115" s="19"/>
      <c r="H115" s="22">
        <f>IFERROR(F115-J115,"")</f>
        <v>69.386140436124833</v>
      </c>
      <c r="I115" s="19"/>
      <c r="J115" s="22">
        <f>IFERROR(IF(N115&lt;0,0,N115*$F$5/12),"")</f>
        <v>673.60033049121114</v>
      </c>
      <c r="K115" s="19"/>
      <c r="L115" s="24">
        <f>IFERROR(IF(F115&lt;=0,"",L114+H115),"")</f>
        <v>5741.9258640094586</v>
      </c>
      <c r="M115" s="19"/>
      <c r="N115" s="25">
        <f>IFERROR(IF(IF(N114&lt;=0,0,IF(N114-H114&lt;0,0,N114-H114))=0,"",IF(N114&lt;=0,0,IF(N114-H114&lt;0,0,N114-H114))),"")</f>
        <v>140577.46027642666</v>
      </c>
      <c r="O115" s="26"/>
    </row>
    <row r="116" spans="1:19" ht="9.9499999999999993" customHeight="1">
      <c r="A116" s="19"/>
      <c r="B116" s="20" t="str">
        <f t="shared" si="4"/>
        <v>June</v>
      </c>
      <c r="C116" s="19"/>
      <c r="D116" s="21">
        <f>IFERROR(IF(N115&lt;=0,"",IF(B115="December",D115+1,D115)),"")</f>
        <v>2022</v>
      </c>
      <c r="E116" s="19"/>
      <c r="F116" s="22">
        <f t="shared" si="3"/>
        <v>742.98647092733597</v>
      </c>
      <c r="G116" s="19"/>
      <c r="H116" s="22">
        <f>IFERROR(F116-J116,"")</f>
        <v>69.718615692381377</v>
      </c>
      <c r="I116" s="19"/>
      <c r="J116" s="22">
        <f>IFERROR(IF(N116&lt;0,0,N116*$F$5/12),"")</f>
        <v>673.2678552349546</v>
      </c>
      <c r="K116" s="19"/>
      <c r="L116" s="24">
        <f>IFERROR(IF(F116&lt;=0,"",L115+H116),"")</f>
        <v>5811.6444797018403</v>
      </c>
      <c r="M116" s="19"/>
      <c r="N116" s="25">
        <f>IFERROR(IF(IF(N115&lt;=0,0,IF(N115-H115&lt;0,0,N115-H115))=0,"",IF(N115&lt;=0,0,IF(N115-H115&lt;0,0,N115-H115))),"")</f>
        <v>140508.07413599052</v>
      </c>
      <c r="O116" s="26"/>
    </row>
    <row r="117" spans="1:19" ht="9.9499999999999993" customHeight="1">
      <c r="A117" s="19"/>
      <c r="B117" s="20" t="str">
        <f t="shared" si="4"/>
        <v>July</v>
      </c>
      <c r="C117" s="19"/>
      <c r="D117" s="21">
        <f>IFERROR(IF(N116&lt;=0,"",IF(B116="December",D116+1,D116)),"")</f>
        <v>2022</v>
      </c>
      <c r="E117" s="19"/>
      <c r="F117" s="22">
        <f t="shared" si="3"/>
        <v>742.98647092733597</v>
      </c>
      <c r="G117" s="19"/>
      <c r="H117" s="22">
        <f>IFERROR(F117-J117,"")</f>
        <v>70.052684059240619</v>
      </c>
      <c r="I117" s="19"/>
      <c r="J117" s="22">
        <f>IFERROR(IF(N117&lt;0,0,N117*$F$5/12),"")</f>
        <v>672.93378686809535</v>
      </c>
      <c r="K117" s="19"/>
      <c r="L117" s="24">
        <f>IFERROR(IF(F117&lt;=0,"",L116+H117),"")</f>
        <v>5881.6971637610804</v>
      </c>
      <c r="M117" s="19"/>
      <c r="N117" s="25">
        <f>IFERROR(IF(IF(N116&lt;=0,0,IF(N116-H116&lt;0,0,N116-H116))=0,"",IF(N116&lt;=0,0,IF(N116-H116&lt;0,0,N116-H116))),"")</f>
        <v>140438.35552029815</v>
      </c>
      <c r="O117" s="26"/>
    </row>
    <row r="118" spans="1:19" ht="9.9499999999999993" customHeight="1">
      <c r="A118" s="19"/>
      <c r="B118" s="20" t="str">
        <f t="shared" si="4"/>
        <v>August</v>
      </c>
      <c r="C118" s="19"/>
      <c r="D118" s="21">
        <f>IFERROR(IF(N117&lt;=0,"",IF(B117="December",D117+1,D117)),"")</f>
        <v>2022</v>
      </c>
      <c r="E118" s="19"/>
      <c r="F118" s="22">
        <f t="shared" si="3"/>
        <v>742.98647092733597</v>
      </c>
      <c r="G118" s="19"/>
      <c r="H118" s="22">
        <f>IFERROR(F118-J118,"")</f>
        <v>70.388353170357846</v>
      </c>
      <c r="I118" s="19"/>
      <c r="J118" s="22">
        <f>IFERROR(IF(N118&lt;0,0,N118*$F$5/12),"")</f>
        <v>672.59811775697813</v>
      </c>
      <c r="K118" s="19"/>
      <c r="L118" s="24">
        <f>IFERROR(IF(F118&lt;=0,"",L117+H118),"")</f>
        <v>5952.0855169314382</v>
      </c>
      <c r="M118" s="19"/>
      <c r="N118" s="25">
        <f>IFERROR(IF(IF(N117&lt;=0,0,IF(N117-H117&lt;0,0,N117-H117))=0,"",IF(N117&lt;=0,0,IF(N117-H117&lt;0,0,N117-H117))),"")</f>
        <v>140368.3028362389</v>
      </c>
      <c r="O118" s="26"/>
    </row>
    <row r="119" spans="1:19" ht="9.9499999999999993" customHeight="1">
      <c r="A119" s="19"/>
      <c r="B119" s="20" t="str">
        <f t="shared" si="4"/>
        <v>September</v>
      </c>
      <c r="C119" s="19"/>
      <c r="D119" s="21">
        <f>IFERROR(IF(N118&lt;=0,"",IF(B118="December",D118+1,D118)),"")</f>
        <v>2022</v>
      </c>
      <c r="E119" s="19"/>
      <c r="F119" s="22">
        <f t="shared" si="3"/>
        <v>742.98647092733597</v>
      </c>
      <c r="G119" s="19"/>
      <c r="H119" s="22">
        <f>IFERROR(F119-J119,"")</f>
        <v>70.725630695965833</v>
      </c>
      <c r="I119" s="19"/>
      <c r="J119" s="22">
        <f>IFERROR(IF(N119&lt;0,0,N119*$F$5/12),"")</f>
        <v>672.26084023137014</v>
      </c>
      <c r="K119" s="19"/>
      <c r="L119" s="24">
        <f>IFERROR(IF(F119&lt;=0,"",L118+H119),"")</f>
        <v>6022.8111476274044</v>
      </c>
      <c r="M119" s="19"/>
      <c r="N119" s="25">
        <f>IFERROR(IF(IF(N118&lt;=0,0,IF(N118-H118&lt;0,0,N118-H118))=0,"",IF(N118&lt;=0,0,IF(N118-H118&lt;0,0,N118-H118))),"")</f>
        <v>140297.91448306854</v>
      </c>
      <c r="O119" s="26"/>
    </row>
    <row r="120" spans="1:19" ht="9.9499999999999993" customHeight="1">
      <c r="A120" s="19"/>
      <c r="B120" s="20" t="str">
        <f t="shared" si="4"/>
        <v>October</v>
      </c>
      <c r="C120" s="19"/>
      <c r="D120" s="21">
        <f>IFERROR(IF(N119&lt;=0,"",IF(B119="December",D119+1,D119)),"")</f>
        <v>2022</v>
      </c>
      <c r="E120" s="19"/>
      <c r="F120" s="22">
        <f t="shared" si="3"/>
        <v>742.98647092733597</v>
      </c>
      <c r="G120" s="19"/>
      <c r="H120" s="22">
        <f>IFERROR(F120-J120,"")</f>
        <v>71.064524343050607</v>
      </c>
      <c r="I120" s="19"/>
      <c r="J120" s="22">
        <f>IFERROR(IF(N120&lt;0,0,N120*$F$5/12),"")</f>
        <v>671.92194658428537</v>
      </c>
      <c r="K120" s="19"/>
      <c r="L120" s="24">
        <f>IFERROR(IF(F120&lt;=0,"",L119+H120),"")</f>
        <v>6093.8756719704552</v>
      </c>
      <c r="M120" s="19"/>
      <c r="N120" s="25">
        <f>IFERROR(IF(IF(N119&lt;=0,0,IF(N119-H119&lt;0,0,N119-H119))=0,"",IF(N119&lt;=0,0,IF(N119-H119&lt;0,0,N119-H119))),"")</f>
        <v>140227.18885237258</v>
      </c>
      <c r="O120" s="26"/>
    </row>
    <row r="121" spans="1:19" ht="9.9499999999999993" customHeight="1">
      <c r="A121" s="19"/>
      <c r="B121" s="20" t="str">
        <f t="shared" si="4"/>
        <v>November</v>
      </c>
      <c r="C121" s="19"/>
      <c r="D121" s="21">
        <f>IFERROR(IF(N120&lt;=0,"",IF(B120="December",D120+1,D120)),"")</f>
        <v>2022</v>
      </c>
      <c r="E121" s="19"/>
      <c r="F121" s="22">
        <f t="shared" si="3"/>
        <v>742.98647092733597</v>
      </c>
      <c r="G121" s="19"/>
      <c r="H121" s="22">
        <f>IFERROR(F121-J121,"")</f>
        <v>71.40504185552777</v>
      </c>
      <c r="I121" s="19"/>
      <c r="J121" s="22">
        <f>IFERROR(IF(N121&lt;0,0,N121*$F$5/12),"")</f>
        <v>671.5814290718082</v>
      </c>
      <c r="K121" s="19"/>
      <c r="L121" s="24">
        <f>IFERROR(IF(F121&lt;=0,"",L120+H121),"")</f>
        <v>6165.2807138259832</v>
      </c>
      <c r="M121" s="19"/>
      <c r="N121" s="25">
        <f>IFERROR(IF(IF(N120&lt;=0,0,IF(N120-H120&lt;0,0,N120-H120))=0,"",IF(N120&lt;=0,0,IF(N120-H120&lt;0,0,N120-H120))),"")</f>
        <v>140156.12432802952</v>
      </c>
      <c r="O121" s="26"/>
    </row>
    <row r="122" spans="1:19" ht="9.9499999999999993" customHeight="1">
      <c r="A122" s="19"/>
      <c r="B122" s="20" t="str">
        <f t="shared" si="4"/>
        <v>December</v>
      </c>
      <c r="C122" s="19"/>
      <c r="D122" s="21">
        <f>IFERROR(IF(N121&lt;=0,"",IF(B121="December",D121+1,D121)),"")</f>
        <v>2022</v>
      </c>
      <c r="E122" s="19"/>
      <c r="F122" s="22">
        <f t="shared" si="3"/>
        <v>742.98647092733597</v>
      </c>
      <c r="G122" s="19"/>
      <c r="H122" s="22">
        <f>IFERROR(F122-J122,"")</f>
        <v>71.747191014418945</v>
      </c>
      <c r="I122" s="19"/>
      <c r="J122" s="22">
        <f>IFERROR(IF(N122&lt;0,0,N122*$F$5/12),"")</f>
        <v>671.23927991291703</v>
      </c>
      <c r="K122" s="19"/>
      <c r="L122" s="24">
        <f>IFERROR(IF(F122&lt;=0,"",L121+H122),"")</f>
        <v>6237.0279048404018</v>
      </c>
      <c r="M122" s="19"/>
      <c r="N122" s="25">
        <f>IFERROR(IF(IF(N121&lt;=0,0,IF(N121-H121&lt;0,0,N121-H121))=0,"",IF(N121&lt;=0,0,IF(N121-H121&lt;0,0,N121-H121))),"")</f>
        <v>140084.71928617399</v>
      </c>
      <c r="O122" s="27"/>
      <c r="P122" s="28"/>
      <c r="R122" s="28"/>
      <c r="S122" s="29"/>
    </row>
    <row r="123" spans="1:19" ht="9.9499999999999993" customHeight="1">
      <c r="A123" s="19"/>
      <c r="B123" s="20" t="str">
        <f t="shared" si="4"/>
        <v>January</v>
      </c>
      <c r="C123" s="19"/>
      <c r="D123" s="21">
        <f>IFERROR(IF(N122&lt;=0,"",IF(B122="December",D122+1,D122)),"")</f>
        <v>2023</v>
      </c>
      <c r="E123" s="19"/>
      <c r="F123" s="22">
        <f t="shared" si="3"/>
        <v>742.98647092733597</v>
      </c>
      <c r="G123" s="19"/>
      <c r="H123" s="22">
        <f>IFERROR(F123-J123,"")</f>
        <v>72.09097963802958</v>
      </c>
      <c r="I123" s="19"/>
      <c r="J123" s="22">
        <f>IFERROR(IF(N123&lt;0,0,N123*$F$5/12),"")</f>
        <v>670.89549128930639</v>
      </c>
      <c r="K123" s="19"/>
      <c r="L123" s="24">
        <f>IFERROR(IF(F123&lt;=0,"",L122+H123),"")</f>
        <v>6309.118884478431</v>
      </c>
      <c r="M123" s="19"/>
      <c r="N123" s="25">
        <f>IFERROR(IF(IF(N122&lt;=0,0,IF(N122-H122&lt;0,0,N122-H122))=0,"",IF(N122&lt;=0,0,IF(N122-H122&lt;0,0,N122-H122))),"")</f>
        <v>140012.97209515958</v>
      </c>
      <c r="O123" s="27"/>
      <c r="P123" s="28"/>
      <c r="R123" s="28"/>
    </row>
    <row r="124" spans="1:19" ht="9.9499999999999993" customHeight="1">
      <c r="A124" s="19"/>
      <c r="B124" s="20" t="str">
        <f t="shared" si="4"/>
        <v>February</v>
      </c>
      <c r="C124" s="19"/>
      <c r="D124" s="21">
        <f>IFERROR(IF(N123&lt;=0,"",IF(B123="December",D123+1,D123)),"")</f>
        <v>2023</v>
      </c>
      <c r="E124" s="19"/>
      <c r="F124" s="22">
        <f t="shared" si="3"/>
        <v>742.98647092733597</v>
      </c>
      <c r="G124" s="19"/>
      <c r="H124" s="22">
        <f>IFERROR(F124-J124,"")</f>
        <v>72.436415582128575</v>
      </c>
      <c r="I124" s="19"/>
      <c r="J124" s="22">
        <f>IFERROR(IF(N124&lt;0,0,N124*$F$5/12),"")</f>
        <v>670.5500553452074</v>
      </c>
      <c r="K124" s="19"/>
      <c r="L124" s="24">
        <f>IFERROR(IF(F124&lt;=0,"",L123+H124),"")</f>
        <v>6381.5553000605596</v>
      </c>
      <c r="M124" s="19"/>
      <c r="N124" s="25">
        <f>IFERROR(IF(IF(N123&lt;=0,0,IF(N123-H123&lt;0,0,N123-H123))=0,"",IF(N123&lt;=0,0,IF(N123-H123&lt;0,0,N123-H123))),"")</f>
        <v>139940.88111552154</v>
      </c>
      <c r="O124" s="26"/>
    </row>
    <row r="125" spans="1:19" ht="9.9499999999999993" customHeight="1">
      <c r="A125" s="19"/>
      <c r="B125" s="20" t="str">
        <f t="shared" si="4"/>
        <v>March</v>
      </c>
      <c r="C125" s="19"/>
      <c r="D125" s="21">
        <f>IFERROR(IF(N124&lt;=0,"",IF(B124="December",D124+1,D124)),"")</f>
        <v>2023</v>
      </c>
      <c r="E125" s="19"/>
      <c r="F125" s="22">
        <f t="shared" si="3"/>
        <v>742.98647092733597</v>
      </c>
      <c r="G125" s="19"/>
      <c r="H125" s="22">
        <f>IFERROR(F125-J125,"")</f>
        <v>72.783506740126313</v>
      </c>
      <c r="I125" s="19"/>
      <c r="J125" s="22">
        <f>IFERROR(IF(N125&lt;0,0,N125*$F$5/12),"")</f>
        <v>670.20296418720966</v>
      </c>
      <c r="K125" s="19"/>
      <c r="L125" s="24">
        <f>IFERROR(IF(F125&lt;=0,"",L124+H125),"")</f>
        <v>6454.3388068006861</v>
      </c>
      <c r="M125" s="19"/>
      <c r="N125" s="25">
        <f>IFERROR(IF(IF(N124&lt;=0,0,IF(N124-H124&lt;0,0,N124-H124))=0,"",IF(N124&lt;=0,0,IF(N124-H124&lt;0,0,N124-H124))),"")</f>
        <v>139868.4446999394</v>
      </c>
      <c r="O125" s="26"/>
    </row>
    <row r="126" spans="1:19" ht="9.9499999999999993" customHeight="1">
      <c r="A126" s="19"/>
      <c r="B126" s="20" t="str">
        <f t="shared" si="4"/>
        <v>April</v>
      </c>
      <c r="C126" s="19"/>
      <c r="D126" s="21">
        <f>IFERROR(IF(N125&lt;=0,"",IF(B125="December",D125+1,D125)),"")</f>
        <v>2023</v>
      </c>
      <c r="E126" s="19"/>
      <c r="F126" s="22">
        <f t="shared" si="3"/>
        <v>742.98647092733597</v>
      </c>
      <c r="G126" s="19"/>
      <c r="H126" s="22">
        <f>IFERROR(F126-J126,"")</f>
        <v>73.132261043255994</v>
      </c>
      <c r="I126" s="19"/>
      <c r="J126" s="22">
        <f>IFERROR(IF(N126&lt;0,0,N126*$F$5/12),"")</f>
        <v>669.85420988407998</v>
      </c>
      <c r="K126" s="19"/>
      <c r="L126" s="24">
        <f>IFERROR(IF(F126&lt;=0,"",L125+H126),"")</f>
        <v>6527.4710678439424</v>
      </c>
      <c r="M126" s="19"/>
      <c r="N126" s="25">
        <f>IFERROR(IF(IF(N125&lt;=0,0,IF(N125-H125&lt;0,0,N125-H125))=0,"",IF(N125&lt;=0,0,IF(N125-H125&lt;0,0,N125-H125))),"")</f>
        <v>139795.66119319928</v>
      </c>
      <c r="O126" s="26"/>
    </row>
    <row r="127" spans="1:19" ht="9.9499999999999993" customHeight="1">
      <c r="A127" s="19"/>
      <c r="B127" s="20" t="str">
        <f t="shared" si="4"/>
        <v>May</v>
      </c>
      <c r="C127" s="19"/>
      <c r="D127" s="21">
        <f>IFERROR(IF(N126&lt;=0,"",IF(B126="December",D126+1,D126)),"")</f>
        <v>2023</v>
      </c>
      <c r="E127" s="19"/>
      <c r="F127" s="22">
        <f t="shared" si="3"/>
        <v>742.98647092733597</v>
      </c>
      <c r="G127" s="19"/>
      <c r="H127" s="22">
        <f>IFERROR(F127-J127,"")</f>
        <v>73.482686460755076</v>
      </c>
      <c r="I127" s="19"/>
      <c r="J127" s="22">
        <f>IFERROR(IF(N127&lt;0,0,N127*$F$5/12),"")</f>
        <v>669.5037844665809</v>
      </c>
      <c r="K127" s="19"/>
      <c r="L127" s="24">
        <f>IFERROR(IF(F127&lt;=0,"",L126+H127),"")</f>
        <v>6600.9537543046972</v>
      </c>
      <c r="M127" s="19"/>
      <c r="N127" s="25">
        <f>IFERROR(IF(IF(N126&lt;=0,0,IF(N126-H126&lt;0,0,N126-H126))=0,"",IF(N126&lt;=0,0,IF(N126-H126&lt;0,0,N126-H126))),"")</f>
        <v>139722.52893215601</v>
      </c>
      <c r="O127" s="26"/>
    </row>
    <row r="128" spans="1:19" ht="9.9499999999999993" customHeight="1">
      <c r="A128" s="19"/>
      <c r="B128" s="20" t="str">
        <f t="shared" si="4"/>
        <v>June</v>
      </c>
      <c r="C128" s="19"/>
      <c r="D128" s="21">
        <f>IFERROR(IF(N127&lt;=0,"",IF(B127="December",D127+1,D127)),"")</f>
        <v>2023</v>
      </c>
      <c r="E128" s="19"/>
      <c r="F128" s="22">
        <f t="shared" si="3"/>
        <v>742.98647092733597</v>
      </c>
      <c r="G128" s="19"/>
      <c r="H128" s="22">
        <f>IFERROR(F128-J128,"")</f>
        <v>73.834791000046152</v>
      </c>
      <c r="I128" s="19"/>
      <c r="J128" s="22">
        <f>IFERROR(IF(N128&lt;0,0,N128*$F$5/12),"")</f>
        <v>669.15167992728982</v>
      </c>
      <c r="K128" s="19"/>
      <c r="L128" s="24">
        <f>IFERROR(IF(F128&lt;=0,"",L127+H128),"")</f>
        <v>6674.7885453047438</v>
      </c>
      <c r="M128" s="19"/>
      <c r="N128" s="25">
        <f>IFERROR(IF(IF(N127&lt;=0,0,IF(N127-H127&lt;0,0,N127-H127))=0,"",IF(N127&lt;=0,0,IF(N127-H127&lt;0,0,N127-H127))),"")</f>
        <v>139649.04624569527</v>
      </c>
      <c r="O128" s="26"/>
    </row>
    <row r="129" spans="1:19" ht="9.9499999999999993" customHeight="1">
      <c r="A129" s="19"/>
      <c r="B129" s="20" t="str">
        <f t="shared" si="4"/>
        <v>July</v>
      </c>
      <c r="C129" s="19"/>
      <c r="D129" s="21">
        <f>IFERROR(IF(N128&lt;=0,"",IF(B128="December",D128+1,D128)),"")</f>
        <v>2023</v>
      </c>
      <c r="E129" s="19"/>
      <c r="F129" s="22">
        <f t="shared" si="3"/>
        <v>742.98647092733597</v>
      </c>
      <c r="G129" s="19"/>
      <c r="H129" s="22">
        <f>IFERROR(F129-J129,"")</f>
        <v>74.188582706921352</v>
      </c>
      <c r="I129" s="19"/>
      <c r="J129" s="22">
        <f>IFERROR(IF(N129&lt;0,0,N129*$F$5/12),"")</f>
        <v>668.79788822041462</v>
      </c>
      <c r="K129" s="19"/>
      <c r="L129" s="24">
        <f>IFERROR(IF(F129&lt;=0,"",L128+H129),"")</f>
        <v>6748.9771280116656</v>
      </c>
      <c r="M129" s="19"/>
      <c r="N129" s="25">
        <f>IFERROR(IF(IF(N128&lt;=0,0,IF(N128-H128&lt;0,0,N128-H128))=0,"",IF(N128&lt;=0,0,IF(N128-H128&lt;0,0,N128-H128))),"")</f>
        <v>139575.21145469521</v>
      </c>
      <c r="O129" s="26"/>
    </row>
    <row r="130" spans="1:19" ht="9.9499999999999993" customHeight="1">
      <c r="A130" s="19"/>
      <c r="B130" s="20" t="str">
        <f t="shared" si="4"/>
        <v>August</v>
      </c>
      <c r="C130" s="19"/>
      <c r="D130" s="21">
        <f>IFERROR(IF(N129&lt;=0,"",IF(B129="December",D129+1,D129)),"")</f>
        <v>2023</v>
      </c>
      <c r="E130" s="19"/>
      <c r="F130" s="22">
        <f t="shared" si="3"/>
        <v>742.98647092733597</v>
      </c>
      <c r="G130" s="19"/>
      <c r="H130" s="22">
        <f>IFERROR(F130-J130,"")</f>
        <v>74.544069665725488</v>
      </c>
      <c r="I130" s="19"/>
      <c r="J130" s="22">
        <f>IFERROR(IF(N130&lt;0,0,N130*$F$5/12),"")</f>
        <v>668.44240126161048</v>
      </c>
      <c r="K130" s="19"/>
      <c r="L130" s="24">
        <f>IFERROR(IF(F130&lt;=0,"",L129+H130),"")</f>
        <v>6823.5211976773908</v>
      </c>
      <c r="M130" s="19"/>
      <c r="N130" s="25">
        <f>IFERROR(IF(IF(N129&lt;=0,0,IF(N129-H129&lt;0,0,N129-H129))=0,"",IF(N129&lt;=0,0,IF(N129-H129&lt;0,0,N129-H129))),"")</f>
        <v>139501.02287198827</v>
      </c>
      <c r="O130" s="26"/>
    </row>
    <row r="131" spans="1:19" ht="9.9499999999999993" customHeight="1">
      <c r="A131" s="19"/>
      <c r="B131" s="20" t="str">
        <f t="shared" si="4"/>
        <v>September</v>
      </c>
      <c r="C131" s="19"/>
      <c r="D131" s="21">
        <f>IFERROR(IF(N130&lt;=0,"",IF(B130="December",D130+1,D130)),"")</f>
        <v>2023</v>
      </c>
      <c r="E131" s="19"/>
      <c r="F131" s="22">
        <f t="shared" si="3"/>
        <v>742.98647092733597</v>
      </c>
      <c r="G131" s="19"/>
      <c r="H131" s="22">
        <f>IFERROR(F131-J131,"")</f>
        <v>74.901259999540343</v>
      </c>
      <c r="I131" s="19"/>
      <c r="J131" s="22">
        <f>IFERROR(IF(N131&lt;0,0,N131*$F$5/12),"")</f>
        <v>668.08521092779563</v>
      </c>
      <c r="K131" s="19"/>
      <c r="L131" s="24">
        <f>IFERROR(IF(F131&lt;=0,"",L130+H131),"")</f>
        <v>6898.4224576769311</v>
      </c>
      <c r="M131" s="19"/>
      <c r="N131" s="25">
        <f>IFERROR(IF(IF(N130&lt;=0,0,IF(N130-H130&lt;0,0,N130-H130))=0,"",IF(N130&lt;=0,0,IF(N130-H130&lt;0,0,N130-H130))),"")</f>
        <v>139426.47880232256</v>
      </c>
      <c r="O131" s="26"/>
    </row>
    <row r="132" spans="1:19" ht="9.9499999999999993" customHeight="1">
      <c r="A132" s="19"/>
      <c r="B132" s="20" t="str">
        <f t="shared" si="4"/>
        <v>October</v>
      </c>
      <c r="C132" s="19"/>
      <c r="D132" s="21">
        <f>IFERROR(IF(N131&lt;=0,"",IF(B131="December",D131+1,D131)),"")</f>
        <v>2023</v>
      </c>
      <c r="E132" s="19"/>
      <c r="F132" s="22">
        <f t="shared" si="3"/>
        <v>742.98647092733597</v>
      </c>
      <c r="G132" s="19"/>
      <c r="H132" s="22">
        <f>IFERROR(F132-J132,"")</f>
        <v>75.260161870371576</v>
      </c>
      <c r="I132" s="19"/>
      <c r="J132" s="22">
        <f>IFERROR(IF(N132&lt;0,0,N132*$F$5/12),"")</f>
        <v>667.7263090569644</v>
      </c>
      <c r="K132" s="19"/>
      <c r="L132" s="24">
        <f>IFERROR(IF(F132&lt;=0,"",L131+H132),"")</f>
        <v>6973.6826195473022</v>
      </c>
      <c r="M132" s="19"/>
      <c r="N132" s="25">
        <f>IFERROR(IF(IF(N131&lt;=0,0,IF(N131-H131&lt;0,0,N131-H131))=0,"",IF(N131&lt;=0,0,IF(N131-H131&lt;0,0,N131-H131))),"")</f>
        <v>139351.57754232301</v>
      </c>
      <c r="O132" s="26"/>
    </row>
    <row r="133" spans="1:19" ht="9.9499999999999993" customHeight="1">
      <c r="A133" s="19"/>
      <c r="B133" s="20" t="str">
        <f t="shared" si="4"/>
        <v>November</v>
      </c>
      <c r="C133" s="19"/>
      <c r="D133" s="21">
        <f>IFERROR(IF(N132&lt;=0,"",IF(B132="December",D132+1,D132)),"")</f>
        <v>2023</v>
      </c>
      <c r="E133" s="19"/>
      <c r="F133" s="22">
        <f t="shared" si="3"/>
        <v>742.98647092733597</v>
      </c>
      <c r="G133" s="19"/>
      <c r="H133" s="22">
        <f>IFERROR(F133-J133,"")</f>
        <v>75.620783479333681</v>
      </c>
      <c r="I133" s="19"/>
      <c r="J133" s="22">
        <f>IFERROR(IF(N133&lt;0,0,N133*$F$5/12),"")</f>
        <v>667.36568744800229</v>
      </c>
      <c r="K133" s="19"/>
      <c r="L133" s="24">
        <f>IFERROR(IF(F133&lt;=0,"",L132+H133),"")</f>
        <v>7049.3034030266363</v>
      </c>
      <c r="M133" s="19"/>
      <c r="N133" s="25">
        <f>IFERROR(IF(IF(N132&lt;=0,0,IF(N132-H132&lt;0,0,N132-H132))=0,"",IF(N132&lt;=0,0,IF(N132-H132&lt;0,0,N132-H132))),"")</f>
        <v>139276.31738045265</v>
      </c>
      <c r="O133" s="26"/>
    </row>
    <row r="134" spans="1:19" ht="9.9499999999999993" customHeight="1">
      <c r="A134" s="19"/>
      <c r="B134" s="20" t="str">
        <f t="shared" si="4"/>
        <v>December</v>
      </c>
      <c r="C134" s="19"/>
      <c r="D134" s="21">
        <f>IFERROR(IF(N133&lt;=0,"",IF(B133="December",D133+1,D133)),"")</f>
        <v>2023</v>
      </c>
      <c r="E134" s="19"/>
      <c r="F134" s="22">
        <f t="shared" si="3"/>
        <v>742.98647092733597</v>
      </c>
      <c r="G134" s="19"/>
      <c r="H134" s="22">
        <f>IFERROR(F134-J134,"")</f>
        <v>75.983133066838832</v>
      </c>
      <c r="I134" s="19"/>
      <c r="J134" s="22">
        <f>IFERROR(IF(N134&lt;0,0,N134*$F$5/12),"")</f>
        <v>667.00333786049714</v>
      </c>
      <c r="K134" s="19"/>
      <c r="L134" s="24">
        <f>IFERROR(IF(F134&lt;=0,"",L133+H134),"")</f>
        <v>7125.2865360934748</v>
      </c>
      <c r="M134" s="19"/>
      <c r="N134" s="25">
        <f>IFERROR(IF(IF(N133&lt;=0,0,IF(N133-H133&lt;0,0,N133-H133))=0,"",IF(N133&lt;=0,0,IF(N133-H133&lt;0,0,N133-H133))),"")</f>
        <v>139200.69659697331</v>
      </c>
      <c r="O134" s="27"/>
      <c r="P134" s="28"/>
      <c r="R134" s="28"/>
      <c r="S134" s="29"/>
    </row>
    <row r="135" spans="1:19" ht="9.9499999999999993" customHeight="1">
      <c r="A135" s="19"/>
      <c r="B135" s="20" t="str">
        <f t="shared" si="4"/>
        <v>January</v>
      </c>
      <c r="C135" s="19"/>
      <c r="D135" s="21">
        <f>IFERROR(IF(N134&lt;=0,"",IF(B134="December",D134+1,D134)),"")</f>
        <v>2024</v>
      </c>
      <c r="E135" s="19"/>
      <c r="F135" s="22">
        <f t="shared" si="3"/>
        <v>742.98647092733597</v>
      </c>
      <c r="G135" s="19"/>
      <c r="H135" s="22">
        <f>IFERROR(F135-J135,"")</f>
        <v>76.347218912784115</v>
      </c>
      <c r="I135" s="19"/>
      <c r="J135" s="22">
        <f>IFERROR(IF(N135&lt;0,0,N135*$F$5/12),"")</f>
        <v>666.63925201455186</v>
      </c>
      <c r="K135" s="19"/>
      <c r="L135" s="24">
        <f>IFERROR(IF(F135&lt;=0,"",L134+H135),"")</f>
        <v>7201.633755006259</v>
      </c>
      <c r="M135" s="19"/>
      <c r="N135" s="25">
        <f>IFERROR(IF(IF(N134&lt;=0,0,IF(N134-H134&lt;0,0,N134-H134))=0,"",IF(N134&lt;=0,0,IF(N134-H134&lt;0,0,N134-H134))),"")</f>
        <v>139124.71346390646</v>
      </c>
      <c r="O135" s="26"/>
    </row>
    <row r="136" spans="1:19" ht="9.9499999999999993" customHeight="1">
      <c r="A136" s="19"/>
      <c r="B136" s="20" t="str">
        <f t="shared" si="4"/>
        <v>February</v>
      </c>
      <c r="C136" s="19"/>
      <c r="D136" s="21">
        <f>IFERROR(IF(N135&lt;=0,"",IF(B135="December",D135+1,D135)),"")</f>
        <v>2024</v>
      </c>
      <c r="E136" s="19"/>
      <c r="F136" s="22">
        <f t="shared" si="3"/>
        <v>742.98647092733597</v>
      </c>
      <c r="G136" s="19"/>
      <c r="H136" s="22">
        <f>IFERROR(F136-J136,"")</f>
        <v>76.713049336741278</v>
      </c>
      <c r="I136" s="19"/>
      <c r="J136" s="22">
        <f>IFERROR(IF(N136&lt;0,0,N136*$F$5/12),"")</f>
        <v>666.27342159059469</v>
      </c>
      <c r="K136" s="19"/>
      <c r="L136" s="24">
        <f>IFERROR(IF(F136&lt;=0,"",L135+H136),"")</f>
        <v>7278.3468043430003</v>
      </c>
      <c r="M136" s="19"/>
      <c r="N136" s="25">
        <f>IFERROR(IF(IF(N135&lt;=0,0,IF(N135-H135&lt;0,0,N135-H135))=0,"",IF(N135&lt;=0,0,IF(N135-H135&lt;0,0,N135-H135))),"")</f>
        <v>139048.36624499367</v>
      </c>
      <c r="O136" s="26"/>
    </row>
    <row r="137" spans="1:19" ht="9.9499999999999993" customHeight="1">
      <c r="A137" s="19"/>
      <c r="B137" s="20" t="str">
        <f t="shared" si="4"/>
        <v>March</v>
      </c>
      <c r="C137" s="19"/>
      <c r="D137" s="21">
        <f>IFERROR(IF(N136&lt;=0,"",IF(B136="December",D136+1,D136)),"")</f>
        <v>2024</v>
      </c>
      <c r="E137" s="19"/>
      <c r="F137" s="22">
        <f t="shared" si="3"/>
        <v>742.98647092733597</v>
      </c>
      <c r="G137" s="19"/>
      <c r="H137" s="22">
        <f>IFERROR(F137-J137,"")</f>
        <v>77.080632698146474</v>
      </c>
      <c r="I137" s="19"/>
      <c r="J137" s="22">
        <f>IFERROR(IF(N137&lt;0,0,N137*$F$5/12),"")</f>
        <v>665.9058382291895</v>
      </c>
      <c r="K137" s="19"/>
      <c r="L137" s="24">
        <f>IFERROR(IF(F137&lt;=0,"",L136+H137),"")</f>
        <v>7355.4274370411467</v>
      </c>
      <c r="M137" s="19"/>
      <c r="N137" s="25">
        <f>IFERROR(IF(IF(N136&lt;=0,0,IF(N136-H136&lt;0,0,N136-H136))=0,"",IF(N136&lt;=0,0,IF(N136-H136&lt;0,0,N136-H136))),"")</f>
        <v>138971.65319565692</v>
      </c>
      <c r="O137" s="26"/>
    </row>
    <row r="138" spans="1:19" ht="9.9499999999999993" customHeight="1">
      <c r="A138" s="19"/>
      <c r="B138" s="20" t="str">
        <f t="shared" si="4"/>
        <v>April</v>
      </c>
      <c r="C138" s="19"/>
      <c r="D138" s="21">
        <f>IFERROR(IF(N137&lt;=0,"",IF(B137="December",D137+1,D137)),"")</f>
        <v>2024</v>
      </c>
      <c r="E138" s="19"/>
      <c r="F138" s="22">
        <f t="shared" si="3"/>
        <v>742.98647092733597</v>
      </c>
      <c r="G138" s="19"/>
      <c r="H138" s="22">
        <f>IFERROR(F138-J138,"")</f>
        <v>77.449977396491704</v>
      </c>
      <c r="I138" s="19"/>
      <c r="J138" s="22">
        <f>IFERROR(IF(N138&lt;0,0,N138*$F$5/12),"")</f>
        <v>665.53649353084427</v>
      </c>
      <c r="K138" s="19"/>
      <c r="L138" s="24">
        <f>IFERROR(IF(F138&lt;=0,"",L137+H138),"")</f>
        <v>7432.8774144376384</v>
      </c>
      <c r="M138" s="19"/>
      <c r="N138" s="25">
        <f>IFERROR(IF(IF(N137&lt;=0,0,IF(N137-H137&lt;0,0,N137-H137))=0,"",IF(N137&lt;=0,0,IF(N137-H137&lt;0,0,N137-H137))),"")</f>
        <v>138894.57256295878</v>
      </c>
      <c r="O138" s="26"/>
    </row>
    <row r="139" spans="1:19" ht="9.9499999999999993" customHeight="1">
      <c r="A139" s="19"/>
      <c r="B139" s="20" t="str">
        <f t="shared" si="4"/>
        <v>May</v>
      </c>
      <c r="C139" s="19"/>
      <c r="D139" s="21">
        <f>IFERROR(IF(N138&lt;=0,"",IF(B138="December",D138+1,D138)),"")</f>
        <v>2024</v>
      </c>
      <c r="E139" s="19"/>
      <c r="F139" s="22">
        <f t="shared" si="3"/>
        <v>742.98647092733597</v>
      </c>
      <c r="G139" s="19"/>
      <c r="H139" s="22">
        <f>IFERROR(F139-J139,"")</f>
        <v>77.821091871516614</v>
      </c>
      <c r="I139" s="19"/>
      <c r="J139" s="22">
        <f>IFERROR(IF(N139&lt;0,0,N139*$F$5/12),"")</f>
        <v>665.16537905581936</v>
      </c>
      <c r="K139" s="19"/>
      <c r="L139" s="24">
        <f>IFERROR(IF(F139&lt;=0,"",L138+H139),"")</f>
        <v>7510.6985063091552</v>
      </c>
      <c r="M139" s="19"/>
      <c r="N139" s="25">
        <f>IFERROR(IF(IF(N138&lt;=0,0,IF(N138-H138&lt;0,0,N138-H138))=0,"",IF(N138&lt;=0,0,IF(N138-H138&lt;0,0,N138-H138))),"")</f>
        <v>138817.12258556229</v>
      </c>
      <c r="O139" s="26"/>
    </row>
    <row r="140" spans="1:19" ht="9.9499999999999993" customHeight="1">
      <c r="A140" s="19"/>
      <c r="B140" s="20" t="str">
        <f t="shared" si="4"/>
        <v>June</v>
      </c>
      <c r="C140" s="19"/>
      <c r="D140" s="21">
        <f>IFERROR(IF(N139&lt;=0,"",IF(B139="December",D139+1,D139)),"")</f>
        <v>2024</v>
      </c>
      <c r="E140" s="19"/>
      <c r="F140" s="22">
        <f t="shared" ref="F140:F203" si="5">IF(N139&lt;F139,N139,F139)</f>
        <v>742.98647092733597</v>
      </c>
      <c r="G140" s="19"/>
      <c r="H140" s="22">
        <f>IFERROR(F140-J140,"")</f>
        <v>78.193984603400963</v>
      </c>
      <c r="I140" s="19"/>
      <c r="J140" s="22">
        <f>IFERROR(IF(N140&lt;0,0,N140*$F$5/12),"")</f>
        <v>664.79248632393501</v>
      </c>
      <c r="K140" s="19"/>
      <c r="L140" s="24">
        <f>IFERROR(IF(F140&lt;=0,"",L139+H140),"")</f>
        <v>7588.8924909125562</v>
      </c>
      <c r="M140" s="19"/>
      <c r="N140" s="25">
        <f>IFERROR(IF(IF(N139&lt;=0,0,IF(N139-H139&lt;0,0,N139-H139))=0,"",IF(N139&lt;=0,0,IF(N139-H139&lt;0,0,N139-H139))),"")</f>
        <v>138739.30149369079</v>
      </c>
      <c r="O140" s="26"/>
    </row>
    <row r="141" spans="1:19" ht="9.9499999999999993" customHeight="1">
      <c r="A141" s="19"/>
      <c r="B141" s="20" t="str">
        <f t="shared" si="4"/>
        <v>July</v>
      </c>
      <c r="C141" s="19"/>
      <c r="D141" s="21">
        <f>IFERROR(IF(N140&lt;=0,"",IF(B140="December",D140+1,D140)),"")</f>
        <v>2024</v>
      </c>
      <c r="E141" s="19"/>
      <c r="F141" s="22">
        <f t="shared" si="5"/>
        <v>742.98647092733597</v>
      </c>
      <c r="G141" s="19"/>
      <c r="H141" s="22">
        <f>IFERROR(F141-J141,"")</f>
        <v>78.568664112958913</v>
      </c>
      <c r="I141" s="19"/>
      <c r="J141" s="22">
        <f>IFERROR(IF(N141&lt;0,0,N141*$F$5/12),"")</f>
        <v>664.41780681437706</v>
      </c>
      <c r="K141" s="19"/>
      <c r="L141" s="24">
        <f>IFERROR(IF(F141&lt;=0,"",L140+H141),"")</f>
        <v>7667.4611550255149</v>
      </c>
      <c r="M141" s="19"/>
      <c r="N141" s="25">
        <f>IFERROR(IF(IF(N140&lt;=0,0,IF(N140-H140&lt;0,0,N140-H140))=0,"",IF(N140&lt;=0,0,IF(N140-H140&lt;0,0,N140-H140))),"")</f>
        <v>138661.10750908739</v>
      </c>
      <c r="O141" s="26"/>
    </row>
    <row r="142" spans="1:19" ht="9.9499999999999993" customHeight="1">
      <c r="A142" s="19"/>
      <c r="B142" s="20" t="str">
        <f t="shared" si="4"/>
        <v>August</v>
      </c>
      <c r="C142" s="19"/>
      <c r="D142" s="21">
        <f>IFERROR(IF(N141&lt;=0,"",IF(B141="December",D141+1,D141)),"")</f>
        <v>2024</v>
      </c>
      <c r="E142" s="19"/>
      <c r="F142" s="22">
        <f t="shared" si="5"/>
        <v>742.98647092733597</v>
      </c>
      <c r="G142" s="19"/>
      <c r="H142" s="22">
        <f>IFERROR(F142-J142,"")</f>
        <v>78.945138961833436</v>
      </c>
      <c r="I142" s="19"/>
      <c r="J142" s="22">
        <f>IFERROR(IF(N142&lt;0,0,N142*$F$5/12),"")</f>
        <v>664.04133196550254</v>
      </c>
      <c r="K142" s="19"/>
      <c r="L142" s="24">
        <f>IFERROR(IF(F142&lt;=0,"",L141+H142),"")</f>
        <v>7746.4062939873484</v>
      </c>
      <c r="M142" s="19"/>
      <c r="N142" s="25">
        <f>IFERROR(IF(IF(N141&lt;=0,0,IF(N141-H141&lt;0,0,N141-H141))=0,"",IF(N141&lt;=0,0,IF(N141-H141&lt;0,0,N141-H141))),"")</f>
        <v>138582.53884497442</v>
      </c>
      <c r="O142" s="26"/>
    </row>
    <row r="143" spans="1:19" ht="9.9499999999999993" customHeight="1">
      <c r="A143" s="19"/>
      <c r="B143" s="20" t="str">
        <f t="shared" si="4"/>
        <v>September</v>
      </c>
      <c r="C143" s="19"/>
      <c r="D143" s="21">
        <f>IFERROR(IF(N142&lt;=0,"",IF(B142="December",D142+1,D142)),"")</f>
        <v>2024</v>
      </c>
      <c r="E143" s="19"/>
      <c r="F143" s="22">
        <f t="shared" si="5"/>
        <v>742.98647092733597</v>
      </c>
      <c r="G143" s="19"/>
      <c r="H143" s="22">
        <f>IFERROR(F143-J143,"")</f>
        <v>79.323417752692308</v>
      </c>
      <c r="I143" s="19"/>
      <c r="J143" s="22">
        <f>IFERROR(IF(N143&lt;0,0,N143*$F$5/12),"")</f>
        <v>663.66305317464366</v>
      </c>
      <c r="K143" s="19"/>
      <c r="L143" s="24">
        <f>IFERROR(IF(F143&lt;=0,"",L142+H143),"")</f>
        <v>7825.7297117400403</v>
      </c>
      <c r="M143" s="19"/>
      <c r="N143" s="25">
        <f>IFERROR(IF(IF(N142&lt;=0,0,IF(N142-H142&lt;0,0,N142-H142))=0,"",IF(N142&lt;=0,0,IF(N142-H142&lt;0,0,N142-H142))),"")</f>
        <v>138503.59370601259</v>
      </c>
      <c r="O143" s="26"/>
    </row>
    <row r="144" spans="1:19" ht="9.9499999999999993" customHeight="1">
      <c r="A144" s="19"/>
      <c r="B144" s="20" t="str">
        <f t="shared" si="4"/>
        <v>October</v>
      </c>
      <c r="C144" s="19"/>
      <c r="D144" s="21">
        <f>IFERROR(IF(N143&lt;=0,"",IF(B143="December",D143+1,D143)),"")</f>
        <v>2024</v>
      </c>
      <c r="E144" s="19"/>
      <c r="F144" s="22">
        <f t="shared" si="5"/>
        <v>742.98647092733597</v>
      </c>
      <c r="G144" s="19"/>
      <c r="H144" s="22">
        <f>IFERROR(F144-J144,"")</f>
        <v>79.703509129423992</v>
      </c>
      <c r="I144" s="19"/>
      <c r="J144" s="22">
        <f>IFERROR(IF(N144&lt;0,0,N144*$F$5/12),"")</f>
        <v>663.28296179791198</v>
      </c>
      <c r="K144" s="19"/>
      <c r="L144" s="24">
        <f>IFERROR(IF(F144&lt;=0,"",L143+H144),"")</f>
        <v>7905.4332208694641</v>
      </c>
      <c r="M144" s="19"/>
      <c r="N144" s="25">
        <f>IFERROR(IF(IF(N143&lt;=0,0,IF(N143-H143&lt;0,0,N143-H143))=0,"",IF(N143&lt;=0,0,IF(N143-H143&lt;0,0,N143-H143))),"")</f>
        <v>138424.2702882599</v>
      </c>
      <c r="O144" s="26"/>
    </row>
    <row r="145" spans="1:19" ht="9.9499999999999993" customHeight="1">
      <c r="A145" s="19"/>
      <c r="B145" s="20" t="str">
        <f t="shared" si="4"/>
        <v>November</v>
      </c>
      <c r="C145" s="19"/>
      <c r="D145" s="21">
        <f>IFERROR(IF(N144&lt;=0,"",IF(B144="December",D144+1,D144)),"")</f>
        <v>2024</v>
      </c>
      <c r="E145" s="19"/>
      <c r="F145" s="22">
        <f t="shared" si="5"/>
        <v>742.98647092733597</v>
      </c>
      <c r="G145" s="19"/>
      <c r="H145" s="22">
        <f>IFERROR(F145-J145,"")</f>
        <v>80.085421777335796</v>
      </c>
      <c r="I145" s="19"/>
      <c r="J145" s="22">
        <f>IFERROR(IF(N145&lt;0,0,N145*$F$5/12),"")</f>
        <v>662.90104915000018</v>
      </c>
      <c r="K145" s="19"/>
      <c r="L145" s="24">
        <f>IFERROR(IF(F145&lt;=0,"",L144+H145),"")</f>
        <v>7985.5186426467999</v>
      </c>
      <c r="M145" s="19"/>
      <c r="N145" s="25">
        <f>IFERROR(IF(IF(N144&lt;=0,0,IF(N144-H144&lt;0,0,N144-H144))=0,"",IF(N144&lt;=0,0,IF(N144-H144&lt;0,0,N144-H144))),"")</f>
        <v>138344.56677913046</v>
      </c>
      <c r="O145" s="26"/>
    </row>
    <row r="146" spans="1:19" ht="9.9499999999999993" customHeight="1">
      <c r="A146" s="19"/>
      <c r="B146" s="20" t="str">
        <f t="shared" si="4"/>
        <v>December</v>
      </c>
      <c r="C146" s="19"/>
      <c r="D146" s="21">
        <f>IFERROR(IF(N145&lt;=0,"",IF(B145="December",D145+1,D145)),"")</f>
        <v>2024</v>
      </c>
      <c r="E146" s="19"/>
      <c r="F146" s="22">
        <f t="shared" si="5"/>
        <v>742.98647092733597</v>
      </c>
      <c r="G146" s="19"/>
      <c r="H146" s="22">
        <f>IFERROR(F146-J146,"")</f>
        <v>80.46916442335214</v>
      </c>
      <c r="I146" s="19"/>
      <c r="J146" s="22">
        <f>IFERROR(IF(N146&lt;0,0,N146*$F$5/12),"")</f>
        <v>662.51730650398383</v>
      </c>
      <c r="K146" s="19"/>
      <c r="L146" s="24">
        <f>IFERROR(IF(F146&lt;=0,"",L145+H146),"")</f>
        <v>8065.9878070701525</v>
      </c>
      <c r="M146" s="19"/>
      <c r="N146" s="25">
        <f>IFERROR(IF(IF(N145&lt;=0,0,IF(N145-H145&lt;0,0,N145-H145))=0,"",IF(N145&lt;=0,0,IF(N145-H145&lt;0,0,N145-H145))),"")</f>
        <v>138264.48135735313</v>
      </c>
      <c r="O146" s="27"/>
      <c r="P146" s="28"/>
      <c r="R146" s="28"/>
      <c r="S146" s="29"/>
    </row>
    <row r="147" spans="1:19" ht="9.9499999999999993" customHeight="1">
      <c r="A147" s="19"/>
      <c r="B147" s="20" t="str">
        <f t="shared" si="4"/>
        <v>January</v>
      </c>
      <c r="C147" s="19"/>
      <c r="D147" s="21">
        <f>IFERROR(IF(N146&lt;=0,"",IF(B146="December",D146+1,D146)),"")</f>
        <v>2025</v>
      </c>
      <c r="E147" s="19"/>
      <c r="F147" s="22">
        <f t="shared" si="5"/>
        <v>742.98647092733597</v>
      </c>
      <c r="G147" s="19"/>
      <c r="H147" s="22">
        <f>IFERROR(F147-J147,"")</f>
        <v>80.854745836214079</v>
      </c>
      <c r="I147" s="19"/>
      <c r="J147" s="22">
        <f>IFERROR(IF(N147&lt;0,0,N147*$F$5/12),"")</f>
        <v>662.13172509112189</v>
      </c>
      <c r="K147" s="19"/>
      <c r="L147" s="24">
        <f>IFERROR(IF(F147&lt;=0,"",L146+H147),"")</f>
        <v>8146.8425529063661</v>
      </c>
      <c r="M147" s="19"/>
      <c r="N147" s="25">
        <f>IFERROR(IF(IF(N146&lt;=0,0,IF(N146-H146&lt;0,0,N146-H146))=0,"",IF(N146&lt;=0,0,IF(N146-H146&lt;0,0,N146-H146))),"")</f>
        <v>138184.01219292977</v>
      </c>
      <c r="O147" s="27"/>
    </row>
    <row r="148" spans="1:19" ht="9.9499999999999993" customHeight="1">
      <c r="A148" s="19"/>
      <c r="B148" s="20" t="str">
        <f t="shared" si="4"/>
        <v>February</v>
      </c>
      <c r="C148" s="19"/>
      <c r="D148" s="21">
        <f>IFERROR(IF(N147&lt;=0,"",IF(B147="December",D147+1,D147)),"")</f>
        <v>2025</v>
      </c>
      <c r="E148" s="19"/>
      <c r="F148" s="22">
        <f t="shared" si="5"/>
        <v>742.98647092733597</v>
      </c>
      <c r="G148" s="19"/>
      <c r="H148" s="22">
        <f>IFERROR(F148-J148,"")</f>
        <v>81.242174826679275</v>
      </c>
      <c r="I148" s="19"/>
      <c r="J148" s="22">
        <f>IFERROR(IF(N148&lt;0,0,N148*$F$5/12),"")</f>
        <v>661.7442961006567</v>
      </c>
      <c r="K148" s="19"/>
      <c r="L148" s="24">
        <f>IFERROR(IF(F148&lt;=0,"",L147+H148),"")</f>
        <v>8228.0847277330449</v>
      </c>
      <c r="M148" s="19"/>
      <c r="N148" s="25">
        <f>IFERROR(IF(IF(N147&lt;=0,0,IF(N147-H147&lt;0,0,N147-H147))=0,"",IF(N147&lt;=0,0,IF(N147-H147&lt;0,0,N147-H147))),"")</f>
        <v>138103.15744709357</v>
      </c>
      <c r="O148" s="26"/>
    </row>
    <row r="149" spans="1:19" ht="9.9499999999999993" customHeight="1">
      <c r="A149" s="19"/>
      <c r="B149" s="20" t="str">
        <f t="shared" ref="B149:B212" si="6">IF(B148="January","February",IF(B148="February","March",IF(B148="March","April",IF(B148="April","May",IF(B148="May","June",IF(B148="June","July",IF(B148="July","August",IF(B148="August","September",IF(B148="September","October",IF(B148="October","November",IF(B148="November","December",IF(B148="December","January",0))))))))))))</f>
        <v>March</v>
      </c>
      <c r="C149" s="19"/>
      <c r="D149" s="21">
        <f>IFERROR(IF(N148&lt;=0,"",IF(B148="December",D148+1,D148)),"")</f>
        <v>2025</v>
      </c>
      <c r="E149" s="19"/>
      <c r="F149" s="22">
        <f t="shared" si="5"/>
        <v>742.98647092733597</v>
      </c>
      <c r="G149" s="19"/>
      <c r="H149" s="22">
        <f>IFERROR(F149-J149,"")</f>
        <v>81.63146024772368</v>
      </c>
      <c r="I149" s="19"/>
      <c r="J149" s="22">
        <f>IFERROR(IF(N149&lt;0,0,N149*$F$5/12),"")</f>
        <v>661.35501067961229</v>
      </c>
      <c r="K149" s="19"/>
      <c r="L149" s="24">
        <f>IFERROR(IF(F149&lt;=0,"",L148+H149),"")</f>
        <v>8309.7161879807682</v>
      </c>
      <c r="M149" s="19"/>
      <c r="N149" s="25">
        <f>IFERROR(IF(IF(N148&lt;=0,0,IF(N148-H148&lt;0,0,N148-H148))=0,"",IF(N148&lt;=0,0,IF(N148-H148&lt;0,0,N148-H148))),"")</f>
        <v>138021.9152722669</v>
      </c>
      <c r="O149" s="26"/>
    </row>
    <row r="150" spans="1:19" ht="9.9499999999999993" customHeight="1">
      <c r="A150" s="19"/>
      <c r="B150" s="20" t="str">
        <f t="shared" si="6"/>
        <v>April</v>
      </c>
      <c r="C150" s="19"/>
      <c r="D150" s="21">
        <f>IFERROR(IF(N149&lt;=0,"",IF(B149="December",D149+1,D149)),"")</f>
        <v>2025</v>
      </c>
      <c r="E150" s="19"/>
      <c r="F150" s="22">
        <f t="shared" si="5"/>
        <v>742.98647092733597</v>
      </c>
      <c r="G150" s="19"/>
      <c r="H150" s="22">
        <f>IFERROR(F150-J150,"")</f>
        <v>82.022610994744127</v>
      </c>
      <c r="I150" s="19"/>
      <c r="J150" s="22">
        <f>IFERROR(IF(N150&lt;0,0,N150*$F$5/12),"")</f>
        <v>660.96385993259184</v>
      </c>
      <c r="K150" s="19"/>
      <c r="L150" s="24">
        <f>IFERROR(IF(F150&lt;=0,"",L149+H150),"")</f>
        <v>8391.7387989755116</v>
      </c>
      <c r="M150" s="19"/>
      <c r="N150" s="25">
        <f>IFERROR(IF(IF(N149&lt;=0,0,IF(N149-H149&lt;0,0,N149-H149))=0,"",IF(N149&lt;=0,0,IF(N149-H149&lt;0,0,N149-H149))),"")</f>
        <v>137940.28381201916</v>
      </c>
      <c r="O150" s="26"/>
    </row>
    <row r="151" spans="1:19" ht="9.9499999999999993" customHeight="1">
      <c r="A151" s="19"/>
      <c r="B151" s="20" t="str">
        <f t="shared" si="6"/>
        <v>May</v>
      </c>
      <c r="C151" s="19"/>
      <c r="D151" s="21">
        <f>IFERROR(IF(N150&lt;=0,"",IF(B150="December",D150+1,D150)),"")</f>
        <v>2025</v>
      </c>
      <c r="E151" s="19"/>
      <c r="F151" s="22">
        <f t="shared" si="5"/>
        <v>742.98647092733597</v>
      </c>
      <c r="G151" s="19"/>
      <c r="H151" s="22">
        <f>IFERROR(F151-J151,"")</f>
        <v>82.415636005760689</v>
      </c>
      <c r="I151" s="19"/>
      <c r="J151" s="22">
        <f>IFERROR(IF(N151&lt;0,0,N151*$F$5/12),"")</f>
        <v>660.57083492157528</v>
      </c>
      <c r="K151" s="19"/>
      <c r="L151" s="24">
        <f>IFERROR(IF(F151&lt;=0,"",L150+H151),"")</f>
        <v>8474.1544349812721</v>
      </c>
      <c r="M151" s="19"/>
      <c r="N151" s="25">
        <f>IFERROR(IF(IF(N150&lt;=0,0,IF(N150-H150&lt;0,0,N150-H150))=0,"",IF(N150&lt;=0,0,IF(N150-H150&lt;0,0,N150-H150))),"")</f>
        <v>137858.2612010244</v>
      </c>
      <c r="O151" s="26"/>
    </row>
    <row r="152" spans="1:19" ht="9.9499999999999993" customHeight="1">
      <c r="A152" s="19"/>
      <c r="B152" s="20" t="str">
        <f t="shared" si="6"/>
        <v>June</v>
      </c>
      <c r="C152" s="19"/>
      <c r="D152" s="21">
        <f>IFERROR(IF(N151&lt;=0,"",IF(B151="December",D151+1,D151)),"")</f>
        <v>2025</v>
      </c>
      <c r="E152" s="19"/>
      <c r="F152" s="22">
        <f t="shared" si="5"/>
        <v>742.98647092733597</v>
      </c>
      <c r="G152" s="19"/>
      <c r="H152" s="22">
        <f>IFERROR(F152-J152,"")</f>
        <v>82.810544261621544</v>
      </c>
      <c r="I152" s="19"/>
      <c r="J152" s="22">
        <f>IFERROR(IF(N152&lt;0,0,N152*$F$5/12),"")</f>
        <v>660.17592666571443</v>
      </c>
      <c r="K152" s="19"/>
      <c r="L152" s="24">
        <f>IFERROR(IF(F152&lt;=0,"",L151+H152),"")</f>
        <v>8556.9649792428936</v>
      </c>
      <c r="M152" s="19"/>
      <c r="N152" s="25">
        <f>IFERROR(IF(IF(N151&lt;=0,0,IF(N151-H151&lt;0,0,N151-H151))=0,"",IF(N151&lt;=0,0,IF(N151-H151&lt;0,0,N151-H151))),"")</f>
        <v>137775.84556501865</v>
      </c>
      <c r="O152" s="26"/>
    </row>
    <row r="153" spans="1:19" ht="9.9499999999999993" customHeight="1">
      <c r="A153" s="19"/>
      <c r="B153" s="20" t="str">
        <f t="shared" si="6"/>
        <v>July</v>
      </c>
      <c r="C153" s="19"/>
      <c r="D153" s="21">
        <f>IFERROR(IF(N152&lt;=0,"",IF(B152="December",D152+1,D152)),"")</f>
        <v>2025</v>
      </c>
      <c r="E153" s="19"/>
      <c r="F153" s="22">
        <f t="shared" si="5"/>
        <v>742.98647092733597</v>
      </c>
      <c r="G153" s="19"/>
      <c r="H153" s="22">
        <f>IFERROR(F153-J153,"")</f>
        <v>83.207344786208523</v>
      </c>
      <c r="I153" s="19"/>
      <c r="J153" s="22">
        <f>IFERROR(IF(N153&lt;0,0,N153*$F$5/12),"")</f>
        <v>659.77912614112745</v>
      </c>
      <c r="K153" s="19"/>
      <c r="L153" s="24">
        <f>IFERROR(IF(F153&lt;=0,"",L152+H153),"")</f>
        <v>8640.172324029103</v>
      </c>
      <c r="M153" s="19"/>
      <c r="N153" s="25">
        <f>IFERROR(IF(IF(N152&lt;=0,0,IF(N152-H152&lt;0,0,N152-H152))=0,"",IF(N152&lt;=0,0,IF(N152-H152&lt;0,0,N152-H152))),"")</f>
        <v>137693.03502075703</v>
      </c>
      <c r="O153" s="26"/>
    </row>
    <row r="154" spans="1:19" ht="9.9499999999999993" customHeight="1">
      <c r="A154" s="19"/>
      <c r="B154" s="20" t="str">
        <f t="shared" si="6"/>
        <v>August</v>
      </c>
      <c r="C154" s="19"/>
      <c r="D154" s="21">
        <f>IFERROR(IF(N153&lt;=0,"",IF(B153="December",D153+1,D153)),"")</f>
        <v>2025</v>
      </c>
      <c r="E154" s="19"/>
      <c r="F154" s="22">
        <f t="shared" si="5"/>
        <v>742.98647092733597</v>
      </c>
      <c r="G154" s="19"/>
      <c r="H154" s="22">
        <f>IFERROR(F154-J154,"")</f>
        <v>83.606046646642426</v>
      </c>
      <c r="I154" s="19"/>
      <c r="J154" s="22">
        <f>IFERROR(IF(N154&lt;0,0,N154*$F$5/12),"")</f>
        <v>659.38042428069355</v>
      </c>
      <c r="K154" s="19"/>
      <c r="L154" s="24">
        <f>IFERROR(IF(F154&lt;=0,"",L153+H154),"")</f>
        <v>8723.7783706757455</v>
      </c>
      <c r="M154" s="19"/>
      <c r="N154" s="25">
        <f>IFERROR(IF(IF(N153&lt;=0,0,IF(N153-H153&lt;0,0,N153-H153))=0,"",IF(N153&lt;=0,0,IF(N153-H153&lt;0,0,N153-H153))),"")</f>
        <v>137609.82767597082</v>
      </c>
      <c r="O154" s="26"/>
    </row>
    <row r="155" spans="1:19" ht="9.9499999999999993" customHeight="1">
      <c r="A155" s="19"/>
      <c r="B155" s="20" t="str">
        <f t="shared" si="6"/>
        <v>September</v>
      </c>
      <c r="C155" s="19"/>
      <c r="D155" s="21">
        <f>IFERROR(IF(N154&lt;=0,"",IF(B154="December",D154+1,D154)),"")</f>
        <v>2025</v>
      </c>
      <c r="E155" s="19"/>
      <c r="F155" s="22">
        <f t="shared" si="5"/>
        <v>742.98647092733597</v>
      </c>
      <c r="G155" s="19"/>
      <c r="H155" s="22">
        <f>IFERROR(F155-J155,"")</f>
        <v>84.006658953490842</v>
      </c>
      <c r="I155" s="19"/>
      <c r="J155" s="22">
        <f>IFERROR(IF(N155&lt;0,0,N155*$F$5/12),"")</f>
        <v>658.97981197384513</v>
      </c>
      <c r="K155" s="19"/>
      <c r="L155" s="24">
        <f>IFERROR(IF(F155&lt;=0,"",L154+H155),"")</f>
        <v>8807.7850296292363</v>
      </c>
      <c r="M155" s="19"/>
      <c r="N155" s="25">
        <f>IFERROR(IF(IF(N154&lt;=0,0,IF(N154-H154&lt;0,0,N154-H154))=0,"",IF(N154&lt;=0,0,IF(N154-H154&lt;0,0,N154-H154))),"")</f>
        <v>137526.22162932419</v>
      </c>
      <c r="O155" s="26"/>
    </row>
    <row r="156" spans="1:19" ht="9.9499999999999993" customHeight="1">
      <c r="A156" s="19"/>
      <c r="B156" s="20" t="str">
        <f t="shared" si="6"/>
        <v>October</v>
      </c>
      <c r="C156" s="19"/>
      <c r="D156" s="21">
        <f>IFERROR(IF(N155&lt;=0,"",IF(B155="December",D155+1,D155)),"")</f>
        <v>2025</v>
      </c>
      <c r="E156" s="19"/>
      <c r="F156" s="22">
        <f t="shared" si="5"/>
        <v>742.98647092733597</v>
      </c>
      <c r="G156" s="19"/>
      <c r="H156" s="22">
        <f>IFERROR(F156-J156,"")</f>
        <v>84.409190860976423</v>
      </c>
      <c r="I156" s="19"/>
      <c r="J156" s="22">
        <f>IFERROR(IF(N156&lt;0,0,N156*$F$5/12),"")</f>
        <v>658.57728006635955</v>
      </c>
      <c r="K156" s="19"/>
      <c r="L156" s="24">
        <f>IFERROR(IF(F156&lt;=0,"",L155+H156),"")</f>
        <v>8892.1942204902134</v>
      </c>
      <c r="M156" s="19"/>
      <c r="N156" s="25">
        <f>IFERROR(IF(IF(N155&lt;=0,0,IF(N155-H155&lt;0,0,N155-H155))=0,"",IF(N155&lt;=0,0,IF(N155-H155&lt;0,0,N155-H155))),"")</f>
        <v>137442.2149703707</v>
      </c>
      <c r="O156" s="26"/>
    </row>
    <row r="157" spans="1:19" ht="9.9499999999999993" customHeight="1">
      <c r="A157" s="19"/>
      <c r="B157" s="20" t="str">
        <f t="shared" si="6"/>
        <v>November</v>
      </c>
      <c r="C157" s="19"/>
      <c r="D157" s="21">
        <f>IFERROR(IF(N156&lt;=0,"",IF(B156="December",D156+1,D156)),"")</f>
        <v>2025</v>
      </c>
      <c r="E157" s="19"/>
      <c r="F157" s="22">
        <f t="shared" si="5"/>
        <v>742.98647092733597</v>
      </c>
      <c r="G157" s="19"/>
      <c r="H157" s="22">
        <f>IFERROR(F157-J157,"")</f>
        <v>84.813651567185275</v>
      </c>
      <c r="I157" s="19"/>
      <c r="J157" s="22">
        <f>IFERROR(IF(N157&lt;0,0,N157*$F$5/12),"")</f>
        <v>658.1728193601507</v>
      </c>
      <c r="K157" s="19"/>
      <c r="L157" s="24">
        <f>IFERROR(IF(F157&lt;=0,"",L156+H157),"")</f>
        <v>8977.0078720573983</v>
      </c>
      <c r="M157" s="19"/>
      <c r="N157" s="25">
        <f>IFERROR(IF(IF(N156&lt;=0,0,IF(N156-H156&lt;0,0,N156-H156))=0,"",IF(N156&lt;=0,0,IF(N156-H156&lt;0,0,N156-H156))),"")</f>
        <v>137357.80577950971</v>
      </c>
      <c r="O157" s="26"/>
    </row>
    <row r="158" spans="1:19" ht="9.9499999999999993" customHeight="1">
      <c r="A158" s="19"/>
      <c r="B158" s="20" t="str">
        <f t="shared" si="6"/>
        <v>December</v>
      </c>
      <c r="C158" s="19"/>
      <c r="D158" s="21">
        <f>IFERROR(IF(N157&lt;=0,"",IF(B157="December",D157+1,D157)),"")</f>
        <v>2025</v>
      </c>
      <c r="E158" s="19"/>
      <c r="F158" s="22">
        <f t="shared" si="5"/>
        <v>742.98647092733597</v>
      </c>
      <c r="G158" s="19"/>
      <c r="H158" s="22">
        <f>IFERROR(F158-J158,"")</f>
        <v>85.220050314277955</v>
      </c>
      <c r="I158" s="19"/>
      <c r="J158" s="22">
        <f>IFERROR(IF(N158&lt;0,0,N158*$F$5/12),"")</f>
        <v>657.76642061305802</v>
      </c>
      <c r="K158" s="19"/>
      <c r="L158" s="24">
        <f>IFERROR(IF(F158&lt;=0,"",L157+H158),"")</f>
        <v>9062.227922371676</v>
      </c>
      <c r="M158" s="19"/>
      <c r="N158" s="25">
        <f>IFERROR(IF(IF(N157&lt;=0,0,IF(N157-H157&lt;0,0,N157-H157))=0,"",IF(N157&lt;=0,0,IF(N157-H157&lt;0,0,N157-H157))),"")</f>
        <v>137272.99212794253</v>
      </c>
      <c r="O158" s="27"/>
      <c r="P158" s="28"/>
      <c r="R158" s="28"/>
      <c r="S158" s="29"/>
    </row>
    <row r="159" spans="1:19" ht="9.9499999999999993" customHeight="1">
      <c r="A159" s="19"/>
      <c r="B159" s="20" t="str">
        <f t="shared" si="6"/>
        <v>January</v>
      </c>
      <c r="C159" s="19"/>
      <c r="D159" s="21">
        <f>IFERROR(IF(N158&lt;=0,"",IF(B158="December",D158+1,D158)),"")</f>
        <v>2026</v>
      </c>
      <c r="E159" s="19"/>
      <c r="F159" s="22">
        <f t="shared" si="5"/>
        <v>742.98647092733597</v>
      </c>
      <c r="G159" s="19"/>
      <c r="H159" s="22">
        <f>IFERROR(F159-J159,"")</f>
        <v>85.62839638870048</v>
      </c>
      <c r="I159" s="19"/>
      <c r="J159" s="22">
        <f>IFERROR(IF(N159&lt;0,0,N159*$F$5/12),"")</f>
        <v>657.35807453863549</v>
      </c>
      <c r="K159" s="19"/>
      <c r="L159" s="24">
        <f>IFERROR(IF(F159&lt;=0,"",L158+H159),"")</f>
        <v>9147.8563187603759</v>
      </c>
      <c r="M159" s="19"/>
      <c r="N159" s="25">
        <f>IFERROR(IF(IF(N158&lt;=0,0,IF(N158-H158&lt;0,0,N158-H158))=0,"",IF(N158&lt;=0,0,IF(N158-H158&lt;0,0,N158-H158))),"")</f>
        <v>137187.77207762827</v>
      </c>
      <c r="O159" s="27"/>
      <c r="P159" s="28"/>
      <c r="R159" s="28"/>
    </row>
    <row r="160" spans="1:19" ht="9.9499999999999993" customHeight="1">
      <c r="A160" s="19"/>
      <c r="B160" s="20" t="str">
        <f t="shared" si="6"/>
        <v>February</v>
      </c>
      <c r="C160" s="19"/>
      <c r="D160" s="21">
        <f>IFERROR(IF(N159&lt;=0,"",IF(B159="December",D159+1,D159)),"")</f>
        <v>2026</v>
      </c>
      <c r="E160" s="19"/>
      <c r="F160" s="22">
        <f t="shared" si="5"/>
        <v>742.98647092733597</v>
      </c>
      <c r="G160" s="19"/>
      <c r="H160" s="22">
        <f>IFERROR(F160-J160,"")</f>
        <v>86.038699121396348</v>
      </c>
      <c r="I160" s="19"/>
      <c r="J160" s="22">
        <f>IFERROR(IF(N160&lt;0,0,N160*$F$5/12),"")</f>
        <v>656.94777180593962</v>
      </c>
      <c r="K160" s="19"/>
      <c r="L160" s="24">
        <f>IFERROR(IF(F160&lt;=0,"",L159+H160),"")</f>
        <v>9233.8950178817722</v>
      </c>
      <c r="M160" s="19"/>
      <c r="N160" s="25">
        <f>IFERROR(IF(IF(N159&lt;=0,0,IF(N159-H159&lt;0,0,N159-H159))=0,"",IF(N159&lt;=0,0,IF(N159-H159&lt;0,0,N159-H159))),"")</f>
        <v>137102.14368123957</v>
      </c>
      <c r="O160" s="26"/>
    </row>
    <row r="161" spans="1:19" ht="9.9499999999999993" customHeight="1">
      <c r="A161" s="19"/>
      <c r="B161" s="20" t="str">
        <f t="shared" si="6"/>
        <v>March</v>
      </c>
      <c r="C161" s="19"/>
      <c r="D161" s="21">
        <f>IFERROR(IF(N160&lt;=0,"",IF(B160="December",D160+1,D160)),"")</f>
        <v>2026</v>
      </c>
      <c r="E161" s="19"/>
      <c r="F161" s="22">
        <f t="shared" si="5"/>
        <v>742.98647092733597</v>
      </c>
      <c r="G161" s="19"/>
      <c r="H161" s="22">
        <f>IFERROR(F161-J161,"")</f>
        <v>86.450967888019704</v>
      </c>
      <c r="I161" s="19"/>
      <c r="J161" s="22">
        <f>IFERROR(IF(N161&lt;0,0,N161*$F$5/12),"")</f>
        <v>656.53550303931627</v>
      </c>
      <c r="K161" s="19"/>
      <c r="L161" s="24">
        <f>IFERROR(IF(F161&lt;=0,"",L160+H161),"")</f>
        <v>9320.3459857697926</v>
      </c>
      <c r="M161" s="19"/>
      <c r="N161" s="25">
        <f>IFERROR(IF(IF(N160&lt;=0,0,IF(N160-H160&lt;0,0,N160-H160))=0,"",IF(N160&lt;=0,0,IF(N160-H160&lt;0,0,N160-H160))),"")</f>
        <v>137016.10498211818</v>
      </c>
      <c r="O161" s="26"/>
    </row>
    <row r="162" spans="1:19" ht="9.9499999999999993" customHeight="1">
      <c r="A162" s="19"/>
      <c r="B162" s="20" t="str">
        <f t="shared" si="6"/>
        <v>April</v>
      </c>
      <c r="C162" s="19"/>
      <c r="D162" s="21">
        <f>IFERROR(IF(N161&lt;=0,"",IF(B161="December",D161+1,D161)),"")</f>
        <v>2026</v>
      </c>
      <c r="E162" s="19"/>
      <c r="F162" s="22">
        <f t="shared" si="5"/>
        <v>742.98647092733597</v>
      </c>
      <c r="G162" s="19"/>
      <c r="H162" s="22">
        <f>IFERROR(F162-J162,"")</f>
        <v>86.865212109149752</v>
      </c>
      <c r="I162" s="19"/>
      <c r="J162" s="22">
        <f>IFERROR(IF(N162&lt;0,0,N162*$F$5/12),"")</f>
        <v>656.12125881818622</v>
      </c>
      <c r="K162" s="19"/>
      <c r="L162" s="24">
        <f>IFERROR(IF(F162&lt;=0,"",L161+H162),"")</f>
        <v>9407.2111978789417</v>
      </c>
      <c r="M162" s="19"/>
      <c r="N162" s="25">
        <f>IFERROR(IF(IF(N161&lt;=0,0,IF(N161-H161&lt;0,0,N161-H161))=0,"",IF(N161&lt;=0,0,IF(N161-H161&lt;0,0,N161-H161))),"")</f>
        <v>136929.65401423015</v>
      </c>
      <c r="O162" s="26"/>
    </row>
    <row r="163" spans="1:19" ht="9.9499999999999993" customHeight="1">
      <c r="A163" s="19"/>
      <c r="B163" s="20" t="str">
        <f t="shared" si="6"/>
        <v>May</v>
      </c>
      <c r="C163" s="19"/>
      <c r="D163" s="21">
        <f>IFERROR(IF(N162&lt;=0,"",IF(B162="December",D162+1,D162)),"")</f>
        <v>2026</v>
      </c>
      <c r="E163" s="19"/>
      <c r="F163" s="22">
        <f t="shared" si="5"/>
        <v>742.98647092733597</v>
      </c>
      <c r="G163" s="19"/>
      <c r="H163" s="22">
        <f>IFERROR(F163-J163,"")</f>
        <v>87.281441250506077</v>
      </c>
      <c r="I163" s="19"/>
      <c r="J163" s="22">
        <f>IFERROR(IF(N163&lt;0,0,N163*$F$5/12),"")</f>
        <v>655.70502967682989</v>
      </c>
      <c r="K163" s="19"/>
      <c r="L163" s="24">
        <f>IFERROR(IF(F163&lt;=0,"",L162+H163),"")</f>
        <v>9494.4926391294484</v>
      </c>
      <c r="M163" s="19"/>
      <c r="N163" s="25">
        <f>IFERROR(IF(IF(N162&lt;=0,0,IF(N162-H162&lt;0,0,N162-H162))=0,"",IF(N162&lt;=0,0,IF(N162-H162&lt;0,0,N162-H162))),"")</f>
        <v>136842.78880212101</v>
      </c>
      <c r="O163" s="26"/>
    </row>
    <row r="164" spans="1:19" ht="9.9499999999999993" customHeight="1">
      <c r="A164" s="19"/>
      <c r="B164" s="20" t="str">
        <f t="shared" si="6"/>
        <v>June</v>
      </c>
      <c r="C164" s="19"/>
      <c r="D164" s="21">
        <f>IFERROR(IF(N163&lt;=0,"",IF(B163="December",D163+1,D163)),"")</f>
        <v>2026</v>
      </c>
      <c r="E164" s="19"/>
      <c r="F164" s="22">
        <f t="shared" si="5"/>
        <v>742.98647092733597</v>
      </c>
      <c r="G164" s="19"/>
      <c r="H164" s="22">
        <f>IFERROR(F164-J164,"")</f>
        <v>87.699664823164767</v>
      </c>
      <c r="I164" s="19"/>
      <c r="J164" s="22">
        <f>IFERROR(IF(N164&lt;0,0,N164*$F$5/12),"")</f>
        <v>655.28680610417121</v>
      </c>
      <c r="K164" s="19"/>
      <c r="L164" s="24">
        <f>IFERROR(IF(F164&lt;=0,"",L163+H164),"")</f>
        <v>9582.1923039526137</v>
      </c>
      <c r="M164" s="19"/>
      <c r="N164" s="25">
        <f>IFERROR(IF(IF(N163&lt;=0,0,IF(N163-H163&lt;0,0,N163-H163))=0,"",IF(N163&lt;=0,0,IF(N163-H163&lt;0,0,N163-H163))),"")</f>
        <v>136755.50736087051</v>
      </c>
      <c r="O164" s="26"/>
    </row>
    <row r="165" spans="1:19" ht="9.9499999999999993" customHeight="1">
      <c r="A165" s="19"/>
      <c r="B165" s="20" t="str">
        <f t="shared" si="6"/>
        <v>July</v>
      </c>
      <c r="C165" s="19"/>
      <c r="D165" s="21">
        <f>IFERROR(IF(N164&lt;=0,"",IF(B164="December",D164+1,D164)),"")</f>
        <v>2026</v>
      </c>
      <c r="E165" s="19"/>
      <c r="F165" s="22">
        <f t="shared" si="5"/>
        <v>742.98647092733597</v>
      </c>
      <c r="G165" s="19"/>
      <c r="H165" s="22">
        <f>IFERROR(F165-J165,"")</f>
        <v>88.119892383775664</v>
      </c>
      <c r="I165" s="19"/>
      <c r="J165" s="22">
        <f>IFERROR(IF(N165&lt;0,0,N165*$F$5/12),"")</f>
        <v>654.86657854356031</v>
      </c>
      <c r="K165" s="19"/>
      <c r="L165" s="24">
        <f>IFERROR(IF(F165&lt;=0,"",L164+H165),"")</f>
        <v>9670.3121963363901</v>
      </c>
      <c r="M165" s="19"/>
      <c r="N165" s="25">
        <f>IFERROR(IF(IF(N164&lt;=0,0,IF(N164-H164&lt;0,0,N164-H164))=0,"",IF(N164&lt;=0,0,IF(N164-H164&lt;0,0,N164-H164))),"")</f>
        <v>136667.80769604736</v>
      </c>
      <c r="O165" s="26"/>
    </row>
    <row r="166" spans="1:19" ht="9.9499999999999993" customHeight="1">
      <c r="A166" s="19"/>
      <c r="B166" s="20" t="str">
        <f t="shared" si="6"/>
        <v>August</v>
      </c>
      <c r="C166" s="19"/>
      <c r="D166" s="21">
        <f>IFERROR(IF(N165&lt;=0,"",IF(B165="December",D165+1,D165)),"")</f>
        <v>2026</v>
      </c>
      <c r="E166" s="19"/>
      <c r="F166" s="22">
        <f t="shared" si="5"/>
        <v>742.98647092733597</v>
      </c>
      <c r="G166" s="19"/>
      <c r="H166" s="22">
        <f>IFERROR(F166-J166,"")</f>
        <v>88.542133534781328</v>
      </c>
      <c r="I166" s="19"/>
      <c r="J166" s="22">
        <f>IFERROR(IF(N166&lt;0,0,N166*$F$5/12),"")</f>
        <v>654.44433739255464</v>
      </c>
      <c r="K166" s="19"/>
      <c r="L166" s="24">
        <f>IFERROR(IF(F166&lt;=0,"",L165+H166),"")</f>
        <v>9758.854329871172</v>
      </c>
      <c r="M166" s="19"/>
      <c r="N166" s="25">
        <f>IFERROR(IF(IF(N165&lt;=0,0,IF(N165-H165&lt;0,0,N165-H165))=0,"",IF(N165&lt;=0,0,IF(N165-H165&lt;0,0,N165-H165))),"")</f>
        <v>136579.68780366358</v>
      </c>
      <c r="O166" s="26"/>
    </row>
    <row r="167" spans="1:19" ht="9.9499999999999993" customHeight="1">
      <c r="A167" s="19"/>
      <c r="B167" s="20" t="str">
        <f t="shared" si="6"/>
        <v>September</v>
      </c>
      <c r="C167" s="19"/>
      <c r="D167" s="21">
        <f>IFERROR(IF(N166&lt;=0,"",IF(B166="December",D166+1,D166)),"")</f>
        <v>2026</v>
      </c>
      <c r="E167" s="19"/>
      <c r="F167" s="22">
        <f t="shared" si="5"/>
        <v>742.98647092733597</v>
      </c>
      <c r="G167" s="19"/>
      <c r="H167" s="22">
        <f>IFERROR(F167-J167,"")</f>
        <v>88.966397924635544</v>
      </c>
      <c r="I167" s="19"/>
      <c r="J167" s="22">
        <f>IFERROR(IF(N167&lt;0,0,N167*$F$5/12),"")</f>
        <v>654.02007300270043</v>
      </c>
      <c r="K167" s="19"/>
      <c r="L167" s="24">
        <f>IFERROR(IF(F167&lt;=0,"",L166+H167),"")</f>
        <v>9847.8207277958081</v>
      </c>
      <c r="M167" s="19"/>
      <c r="N167" s="25">
        <f>IFERROR(IF(IF(N166&lt;=0,0,IF(N166-H166&lt;0,0,N166-H166))=0,"",IF(N166&lt;=0,0,IF(N166-H166&lt;0,0,N166-H166))),"")</f>
        <v>136491.14567012878</v>
      </c>
      <c r="O167" s="26"/>
    </row>
    <row r="168" spans="1:19" ht="9.9499999999999993" customHeight="1">
      <c r="A168" s="19"/>
      <c r="B168" s="20" t="str">
        <f t="shared" si="6"/>
        <v>October</v>
      </c>
      <c r="C168" s="19"/>
      <c r="D168" s="21">
        <f>IFERROR(IF(N167&lt;=0,"",IF(B167="December",D167+1,D167)),"")</f>
        <v>2026</v>
      </c>
      <c r="E168" s="19"/>
      <c r="F168" s="22">
        <f t="shared" si="5"/>
        <v>742.98647092733597</v>
      </c>
      <c r="G168" s="19"/>
      <c r="H168" s="22">
        <f>IFERROR(F168-J168,"")</f>
        <v>89.392695248024438</v>
      </c>
      <c r="I168" s="19"/>
      <c r="J168" s="22">
        <f>IFERROR(IF(N168&lt;0,0,N168*$F$5/12),"")</f>
        <v>653.59377567931153</v>
      </c>
      <c r="K168" s="19"/>
      <c r="L168" s="24">
        <f>IFERROR(IF(F168&lt;=0,"",L167+H168),"")</f>
        <v>9937.2134230438332</v>
      </c>
      <c r="M168" s="19"/>
      <c r="N168" s="25">
        <f>IFERROR(IF(IF(N167&lt;=0,0,IF(N167-H167&lt;0,0,N167-H167))=0,"",IF(N167&lt;=0,0,IF(N167-H167&lt;0,0,N167-H167))),"")</f>
        <v>136402.17927220414</v>
      </c>
      <c r="O168" s="26"/>
    </row>
    <row r="169" spans="1:19" ht="9.9499999999999993" customHeight="1">
      <c r="A169" s="19"/>
      <c r="B169" s="20" t="str">
        <f t="shared" si="6"/>
        <v>November</v>
      </c>
      <c r="C169" s="19"/>
      <c r="D169" s="21">
        <f>IFERROR(IF(N168&lt;=0,"",IF(B168="December",D168+1,D168)),"")</f>
        <v>2026</v>
      </c>
      <c r="E169" s="19"/>
      <c r="F169" s="22">
        <f t="shared" si="5"/>
        <v>742.98647092733597</v>
      </c>
      <c r="G169" s="19"/>
      <c r="H169" s="22">
        <f>IFERROR(F169-J169,"")</f>
        <v>89.821035246087831</v>
      </c>
      <c r="I169" s="19"/>
      <c r="J169" s="22">
        <f>IFERROR(IF(N169&lt;0,0,N169*$F$5/12),"")</f>
        <v>653.16543568124814</v>
      </c>
      <c r="K169" s="19"/>
      <c r="L169" s="24">
        <f>IFERROR(IF(F169&lt;=0,"",L168+H169),"")</f>
        <v>10027.034458289922</v>
      </c>
      <c r="M169" s="19"/>
      <c r="N169" s="25">
        <f>IFERROR(IF(IF(N168&lt;=0,0,IF(N168-H168&lt;0,0,N168-H168))=0,"",IF(N168&lt;=0,0,IF(N168-H168&lt;0,0,N168-H168))),"")</f>
        <v>136312.78657695613</v>
      </c>
      <c r="O169" s="26"/>
    </row>
    <row r="170" spans="1:19" ht="9.9499999999999993" customHeight="1">
      <c r="A170" s="19"/>
      <c r="B170" s="20" t="str">
        <f t="shared" si="6"/>
        <v>December</v>
      </c>
      <c r="C170" s="19"/>
      <c r="D170" s="21">
        <f>IFERROR(IF(N169&lt;=0,"",IF(B169="December",D169+1,D169)),"")</f>
        <v>2026</v>
      </c>
      <c r="E170" s="19"/>
      <c r="F170" s="22">
        <f t="shared" si="5"/>
        <v>742.98647092733597</v>
      </c>
      <c r="G170" s="19"/>
      <c r="H170" s="22">
        <f>IFERROR(F170-J170,"")</f>
        <v>90.251427706641948</v>
      </c>
      <c r="I170" s="19"/>
      <c r="J170" s="22">
        <f>IFERROR(IF(N170&lt;0,0,N170*$F$5/12),"")</f>
        <v>652.73504322069402</v>
      </c>
      <c r="K170" s="19"/>
      <c r="L170" s="24">
        <f>IFERROR(IF(F170&lt;=0,"",L169+H170),"")</f>
        <v>10117.285885996564</v>
      </c>
      <c r="M170" s="19"/>
      <c r="N170" s="25">
        <f>IFERROR(IF(IF(N169&lt;=0,0,IF(N169-H169&lt;0,0,N169-H169))=0,"",IF(N169&lt;=0,0,IF(N169-H169&lt;0,0,N169-H169))),"")</f>
        <v>136222.96554171006</v>
      </c>
      <c r="O170" s="27"/>
      <c r="P170" s="28"/>
      <c r="R170" s="28"/>
      <c r="S170" s="29"/>
    </row>
    <row r="171" spans="1:19" ht="9.9499999999999993" customHeight="1">
      <c r="A171" s="19"/>
      <c r="B171" s="20" t="str">
        <f t="shared" si="6"/>
        <v>January</v>
      </c>
      <c r="C171" s="19"/>
      <c r="D171" s="21">
        <f>IFERROR(IF(N170&lt;=0,"",IF(B170="December",D170+1,D170)),"")</f>
        <v>2027</v>
      </c>
      <c r="E171" s="19"/>
      <c r="F171" s="22">
        <f t="shared" si="5"/>
        <v>742.98647092733597</v>
      </c>
      <c r="G171" s="19"/>
      <c r="H171" s="22">
        <f>IFERROR(F171-J171,"")</f>
        <v>90.683882464402927</v>
      </c>
      <c r="I171" s="19"/>
      <c r="J171" s="22">
        <f>IFERROR(IF(N171&lt;0,0,N171*$F$5/12),"")</f>
        <v>652.30258846293304</v>
      </c>
      <c r="K171" s="19"/>
      <c r="L171" s="24">
        <f>IFERROR(IF(F171&lt;=0,"",L170+H171),"")</f>
        <v>10207.969768460967</v>
      </c>
      <c r="M171" s="19"/>
      <c r="N171" s="25">
        <f>IFERROR(IF(IF(N170&lt;=0,0,IF(N170-H170&lt;0,0,N170-H170))=0,"",IF(N170&lt;=0,0,IF(N170-H170&lt;0,0,N170-H170))),"")</f>
        <v>136132.71411400341</v>
      </c>
      <c r="O171" s="26"/>
    </row>
    <row r="172" spans="1:19" ht="9.9499999999999993" customHeight="1">
      <c r="A172" s="19"/>
      <c r="B172" s="20" t="str">
        <f t="shared" si="6"/>
        <v>February</v>
      </c>
      <c r="C172" s="19"/>
      <c r="D172" s="21">
        <f>IFERROR(IF(N171&lt;=0,"",IF(B171="December",D171+1,D171)),"")</f>
        <v>2027</v>
      </c>
      <c r="E172" s="19"/>
      <c r="F172" s="22">
        <f t="shared" si="5"/>
        <v>742.98647092733597</v>
      </c>
      <c r="G172" s="19"/>
      <c r="H172" s="22">
        <f>IFERROR(F172-J172,"")</f>
        <v>91.118409401211466</v>
      </c>
      <c r="I172" s="19"/>
      <c r="J172" s="22">
        <f>IFERROR(IF(N172&lt;0,0,N172*$F$5/12),"")</f>
        <v>651.86806152612451</v>
      </c>
      <c r="K172" s="19"/>
      <c r="L172" s="24">
        <f>IFERROR(IF(F172&lt;=0,"",L171+H172),"")</f>
        <v>10299.088177862179</v>
      </c>
      <c r="M172" s="19"/>
      <c r="N172" s="25">
        <f>IFERROR(IF(IF(N171&lt;=0,0,IF(N171-H171&lt;0,0,N171-H171))=0,"",IF(N171&lt;=0,0,IF(N171-H171&lt;0,0,N171-H171))),"")</f>
        <v>136042.03023153901</v>
      </c>
      <c r="O172" s="26"/>
    </row>
    <row r="173" spans="1:19" ht="9.9499999999999993" customHeight="1">
      <c r="A173" s="19"/>
      <c r="B173" s="20" t="str">
        <f t="shared" si="6"/>
        <v>March</v>
      </c>
      <c r="C173" s="19"/>
      <c r="D173" s="21">
        <f>IFERROR(IF(N172&lt;=0,"",IF(B172="December",D172+1,D172)),"")</f>
        <v>2027</v>
      </c>
      <c r="E173" s="19"/>
      <c r="F173" s="22">
        <f t="shared" si="5"/>
        <v>742.98647092733597</v>
      </c>
      <c r="G173" s="19"/>
      <c r="H173" s="22">
        <f>IFERROR(F173-J173,"")</f>
        <v>91.555018446259055</v>
      </c>
      <c r="I173" s="19"/>
      <c r="J173" s="22">
        <f>IFERROR(IF(N173&lt;0,0,N173*$F$5/12),"")</f>
        <v>651.43145248107692</v>
      </c>
      <c r="K173" s="19"/>
      <c r="L173" s="24">
        <f>IFERROR(IF(F173&lt;=0,"",L172+H173),"")</f>
        <v>10390.643196308438</v>
      </c>
      <c r="M173" s="19"/>
      <c r="N173" s="25">
        <f>IFERROR(IF(IF(N172&lt;=0,0,IF(N172-H172&lt;0,0,N172-H172))=0,"",IF(N172&lt;=0,0,IF(N172-H172&lt;0,0,N172-H172))),"")</f>
        <v>135950.9118221378</v>
      </c>
      <c r="O173" s="26"/>
    </row>
    <row r="174" spans="1:19" ht="9.9499999999999993" customHeight="1">
      <c r="A174" s="19"/>
      <c r="B174" s="20" t="str">
        <f t="shared" si="6"/>
        <v>April</v>
      </c>
      <c r="C174" s="19"/>
      <c r="D174" s="21">
        <f>IFERROR(IF(N173&lt;=0,"",IF(B173="December",D173+1,D173)),"")</f>
        <v>2027</v>
      </c>
      <c r="E174" s="19"/>
      <c r="F174" s="22">
        <f t="shared" si="5"/>
        <v>742.98647092733597</v>
      </c>
      <c r="G174" s="19"/>
      <c r="H174" s="22">
        <f>IFERROR(F174-J174,"")</f>
        <v>91.993719576313993</v>
      </c>
      <c r="I174" s="19"/>
      <c r="J174" s="22">
        <f>IFERROR(IF(N174&lt;0,0,N174*$F$5/12),"")</f>
        <v>650.99275135102198</v>
      </c>
      <c r="K174" s="19"/>
      <c r="L174" s="24">
        <f>IFERROR(IF(F174&lt;=0,"",L173+H174),"")</f>
        <v>10482.636915884752</v>
      </c>
      <c r="M174" s="19"/>
      <c r="N174" s="25">
        <f>IFERROR(IF(IF(N173&lt;=0,0,IF(N173-H173&lt;0,0,N173-H173))=0,"",IF(N173&lt;=0,0,IF(N173-H173&lt;0,0,N173-H173))),"")</f>
        <v>135859.35680369154</v>
      </c>
      <c r="O174" s="26"/>
    </row>
    <row r="175" spans="1:19" ht="9.9499999999999993" customHeight="1">
      <c r="A175" s="19"/>
      <c r="B175" s="20" t="str">
        <f t="shared" si="6"/>
        <v>May</v>
      </c>
      <c r="C175" s="19"/>
      <c r="D175" s="21">
        <f>IFERROR(IF(N174&lt;=0,"",IF(B174="December",D174+1,D174)),"")</f>
        <v>2027</v>
      </c>
      <c r="E175" s="19"/>
      <c r="F175" s="22">
        <f t="shared" si="5"/>
        <v>742.98647092733597</v>
      </c>
      <c r="G175" s="19"/>
      <c r="H175" s="22">
        <f>IFERROR(F175-J175,"")</f>
        <v>92.434522815950459</v>
      </c>
      <c r="I175" s="19"/>
      <c r="J175" s="22">
        <f>IFERROR(IF(N175&lt;0,0,N175*$F$5/12),"")</f>
        <v>650.55194811138551</v>
      </c>
      <c r="K175" s="19"/>
      <c r="L175" s="24">
        <f>IFERROR(IF(F175&lt;=0,"",L174+H175),"")</f>
        <v>10575.071438700703</v>
      </c>
      <c r="M175" s="19"/>
      <c r="N175" s="25">
        <f>IFERROR(IF(IF(N174&lt;=0,0,IF(N174-H174&lt;0,0,N174-H174))=0,"",IF(N174&lt;=0,0,IF(N174-H174&lt;0,0,N174-H174))),"")</f>
        <v>135767.36308411523</v>
      </c>
      <c r="O175" s="26"/>
    </row>
    <row r="176" spans="1:19" ht="9.9499999999999993" customHeight="1">
      <c r="A176" s="19"/>
      <c r="B176" s="20" t="str">
        <f t="shared" si="6"/>
        <v>June</v>
      </c>
      <c r="C176" s="19"/>
      <c r="D176" s="21">
        <f>IFERROR(IF(N175&lt;=0,"",IF(B175="December",D175+1,D175)),"")</f>
        <v>2027</v>
      </c>
      <c r="E176" s="19"/>
      <c r="F176" s="22">
        <f t="shared" si="5"/>
        <v>742.98647092733597</v>
      </c>
      <c r="G176" s="19"/>
      <c r="H176" s="22">
        <f>IFERROR(F176-J176,"")</f>
        <v>92.877438237776914</v>
      </c>
      <c r="I176" s="19"/>
      <c r="J176" s="22">
        <f>IFERROR(IF(N176&lt;0,0,N176*$F$5/12),"")</f>
        <v>650.10903268955906</v>
      </c>
      <c r="K176" s="19"/>
      <c r="L176" s="24">
        <f>IFERROR(IF(F176&lt;=0,"",L175+H176),"")</f>
        <v>10667.948876938481</v>
      </c>
      <c r="M176" s="19"/>
      <c r="N176" s="25">
        <f>IFERROR(IF(IF(N175&lt;=0,0,IF(N175-H175&lt;0,0,N175-H175))=0,"",IF(N175&lt;=0,0,IF(N175-H175&lt;0,0,N175-H175))),"")</f>
        <v>135674.92856129928</v>
      </c>
      <c r="O176" s="26"/>
    </row>
    <row r="177" spans="1:19" ht="9.9499999999999993" customHeight="1">
      <c r="A177" s="19"/>
      <c r="B177" s="20" t="str">
        <f t="shared" si="6"/>
        <v>July</v>
      </c>
      <c r="C177" s="19"/>
      <c r="D177" s="21">
        <f>IFERROR(IF(N176&lt;=0,"",IF(B176="December",D176+1,D176)),"")</f>
        <v>2027</v>
      </c>
      <c r="E177" s="19"/>
      <c r="F177" s="22">
        <f t="shared" si="5"/>
        <v>742.98647092733597</v>
      </c>
      <c r="G177" s="19"/>
      <c r="H177" s="22">
        <f>IFERROR(F177-J177,"")</f>
        <v>93.322475962666203</v>
      </c>
      <c r="I177" s="19"/>
      <c r="J177" s="22">
        <f>IFERROR(IF(N177&lt;0,0,N177*$F$5/12),"")</f>
        <v>649.66399496466977</v>
      </c>
      <c r="K177" s="19"/>
      <c r="L177" s="24">
        <f>IFERROR(IF(F177&lt;=0,"",L176+H177),"")</f>
        <v>10761.271352901147</v>
      </c>
      <c r="M177" s="19"/>
      <c r="N177" s="25">
        <f>IFERROR(IF(IF(N176&lt;=0,0,IF(N176-H176&lt;0,0,N176-H176))=0,"",IF(N176&lt;=0,0,IF(N176-H176&lt;0,0,N176-H176))),"")</f>
        <v>135582.05112306151</v>
      </c>
      <c r="O177" s="26"/>
    </row>
    <row r="178" spans="1:19" ht="9.9499999999999993" customHeight="1">
      <c r="A178" s="19"/>
      <c r="B178" s="20" t="str">
        <f t="shared" si="6"/>
        <v>August</v>
      </c>
      <c r="C178" s="19"/>
      <c r="D178" s="21">
        <f>IFERROR(IF(N177&lt;=0,"",IF(B177="December",D177+1,D177)),"")</f>
        <v>2027</v>
      </c>
      <c r="E178" s="19"/>
      <c r="F178" s="22">
        <f t="shared" si="5"/>
        <v>742.98647092733597</v>
      </c>
      <c r="G178" s="19"/>
      <c r="H178" s="22">
        <f>IFERROR(F178-J178,"")</f>
        <v>93.76964615998736</v>
      </c>
      <c r="I178" s="19"/>
      <c r="J178" s="22">
        <f>IFERROR(IF(N178&lt;0,0,N178*$F$5/12),"")</f>
        <v>649.21682476734861</v>
      </c>
      <c r="K178" s="19"/>
      <c r="L178" s="24">
        <f>IFERROR(IF(F178&lt;=0,"",L177+H178),"")</f>
        <v>10855.040999061135</v>
      </c>
      <c r="M178" s="19"/>
      <c r="N178" s="25">
        <f>IFERROR(IF(IF(N177&lt;=0,0,IF(N177-H177&lt;0,0,N177-H177))=0,"",IF(N177&lt;=0,0,IF(N177-H177&lt;0,0,N177-H177))),"")</f>
        <v>135488.72864709885</v>
      </c>
      <c r="O178" s="26"/>
    </row>
    <row r="179" spans="1:19" ht="9.9499999999999993" customHeight="1">
      <c r="A179" s="19"/>
      <c r="B179" s="20" t="str">
        <f t="shared" si="6"/>
        <v>September</v>
      </c>
      <c r="C179" s="19"/>
      <c r="D179" s="21">
        <f>IFERROR(IF(N178&lt;=0,"",IF(B178="December",D178+1,D178)),"")</f>
        <v>2027</v>
      </c>
      <c r="E179" s="19"/>
      <c r="F179" s="22">
        <f t="shared" si="5"/>
        <v>742.98647092733597</v>
      </c>
      <c r="G179" s="19"/>
      <c r="H179" s="22">
        <f>IFERROR(F179-J179,"")</f>
        <v>94.218959047837188</v>
      </c>
      <c r="I179" s="19"/>
      <c r="J179" s="22">
        <f>IFERROR(IF(N179&lt;0,0,N179*$F$5/12),"")</f>
        <v>648.76751187949878</v>
      </c>
      <c r="K179" s="19"/>
      <c r="L179" s="24">
        <f>IFERROR(IF(F179&lt;=0,"",L178+H179),"")</f>
        <v>10949.259958108973</v>
      </c>
      <c r="M179" s="19"/>
      <c r="N179" s="25">
        <f>IFERROR(IF(IF(N178&lt;=0,0,IF(N178-H178&lt;0,0,N178-H178))=0,"",IF(N178&lt;=0,0,IF(N178-H178&lt;0,0,N178-H178))),"")</f>
        <v>135394.95900093886</v>
      </c>
      <c r="O179" s="26"/>
    </row>
    <row r="180" spans="1:19" ht="9.9499999999999993" customHeight="1">
      <c r="A180" s="19"/>
      <c r="B180" s="20" t="str">
        <f t="shared" si="6"/>
        <v>October</v>
      </c>
      <c r="C180" s="19"/>
      <c r="D180" s="21">
        <f>IFERROR(IF(N179&lt;=0,"",IF(B179="December",D179+1,D179)),"")</f>
        <v>2027</v>
      </c>
      <c r="E180" s="19"/>
      <c r="F180" s="22">
        <f t="shared" si="5"/>
        <v>742.98647092733597</v>
      </c>
      <c r="G180" s="19"/>
      <c r="H180" s="22">
        <f>IFERROR(F180-J180,"")</f>
        <v>94.670424893274799</v>
      </c>
      <c r="I180" s="19"/>
      <c r="J180" s="22">
        <f>IFERROR(IF(N180&lt;0,0,N180*$F$5/12),"")</f>
        <v>648.31604603406117</v>
      </c>
      <c r="K180" s="19"/>
      <c r="L180" s="24">
        <f>IFERROR(IF(F180&lt;=0,"",L179+H180),"")</f>
        <v>11043.930383002247</v>
      </c>
      <c r="M180" s="19"/>
      <c r="N180" s="25">
        <f>IFERROR(IF(IF(N179&lt;=0,0,IF(N179-H179&lt;0,0,N179-H179))=0,"",IF(N179&lt;=0,0,IF(N179-H179&lt;0,0,N179-H179))),"")</f>
        <v>135300.74004189103</v>
      </c>
      <c r="O180" s="26"/>
    </row>
    <row r="181" spans="1:19" ht="9.9499999999999993" customHeight="1">
      <c r="A181" s="19"/>
      <c r="B181" s="20" t="str">
        <f t="shared" si="6"/>
        <v>November</v>
      </c>
      <c r="C181" s="19"/>
      <c r="D181" s="21">
        <f>IFERROR(IF(N180&lt;=0,"",IF(B180="December",D180+1,D180)),"")</f>
        <v>2027</v>
      </c>
      <c r="E181" s="19"/>
      <c r="F181" s="22">
        <f t="shared" si="5"/>
        <v>742.98647092733597</v>
      </c>
      <c r="G181" s="19"/>
      <c r="H181" s="22">
        <f>IFERROR(F181-J181,"")</f>
        <v>95.124054012555007</v>
      </c>
      <c r="I181" s="19"/>
      <c r="J181" s="22">
        <f>IFERROR(IF(N181&lt;0,0,N181*$F$5/12),"")</f>
        <v>647.86241691478097</v>
      </c>
      <c r="K181" s="19"/>
      <c r="L181" s="24">
        <f>IFERROR(IF(F181&lt;=0,"",L180+H181),"")</f>
        <v>11139.054437014802</v>
      </c>
      <c r="M181" s="19"/>
      <c r="N181" s="25">
        <f>IFERROR(IF(IF(N180&lt;=0,0,IF(N180-H180&lt;0,0,N180-H180))=0,"",IF(N180&lt;=0,0,IF(N180-H180&lt;0,0,N180-H180))),"")</f>
        <v>135206.06961699776</v>
      </c>
      <c r="O181" s="26"/>
    </row>
    <row r="182" spans="1:19" ht="9.9499999999999993" customHeight="1">
      <c r="A182" s="19"/>
      <c r="B182" s="20" t="str">
        <f t="shared" si="6"/>
        <v>December</v>
      </c>
      <c r="C182" s="19"/>
      <c r="D182" s="21">
        <f>IFERROR(IF(N181&lt;=0,"",IF(B181="December",D181+1,D181)),"")</f>
        <v>2027</v>
      </c>
      <c r="E182" s="19"/>
      <c r="F182" s="22">
        <f t="shared" si="5"/>
        <v>742.98647092733597</v>
      </c>
      <c r="G182" s="19"/>
      <c r="H182" s="22">
        <f>IFERROR(F182-J182,"")</f>
        <v>95.579856771365257</v>
      </c>
      <c r="I182" s="19"/>
      <c r="J182" s="22">
        <f>IFERROR(IF(N182&lt;0,0,N182*$F$5/12),"")</f>
        <v>647.40661415597071</v>
      </c>
      <c r="K182" s="19"/>
      <c r="L182" s="24">
        <f>IFERROR(IF(F182&lt;=0,"",L181+H182),"")</f>
        <v>11234.634293786166</v>
      </c>
      <c r="M182" s="19"/>
      <c r="N182" s="25">
        <f>IFERROR(IF(IF(N181&lt;=0,0,IF(N181-H181&lt;0,0,N181-H181))=0,"",IF(N181&lt;=0,0,IF(N181-H181&lt;0,0,N181-H181))),"")</f>
        <v>135110.9455629852</v>
      </c>
      <c r="O182" s="27"/>
      <c r="P182" s="28"/>
      <c r="R182" s="28"/>
      <c r="S182" s="29"/>
    </row>
    <row r="183" spans="1:19" ht="9.9499999999999993" customHeight="1">
      <c r="A183" s="19"/>
      <c r="B183" s="20" t="str">
        <f t="shared" si="6"/>
        <v>January</v>
      </c>
      <c r="C183" s="19"/>
      <c r="D183" s="21">
        <f>IFERROR(IF(N182&lt;=0,"",IF(B182="December",D182+1,D182)),"")</f>
        <v>2028</v>
      </c>
      <c r="E183" s="19"/>
      <c r="F183" s="22">
        <f t="shared" si="5"/>
        <v>742.98647092733597</v>
      </c>
      <c r="G183" s="19"/>
      <c r="H183" s="22">
        <f>IFERROR(F183-J183,"")</f>
        <v>96.037843585061296</v>
      </c>
      <c r="I183" s="19"/>
      <c r="J183" s="22">
        <f>IFERROR(IF(N183&lt;0,0,N183*$F$5/12),"")</f>
        <v>646.94862734227468</v>
      </c>
      <c r="K183" s="19"/>
      <c r="L183" s="24">
        <f>IFERROR(IF(F183&lt;=0,"",L182+H183),"")</f>
        <v>11330.672137371228</v>
      </c>
      <c r="M183" s="19"/>
      <c r="N183" s="25">
        <f>IFERROR(IF(IF(N182&lt;=0,0,IF(N182-H182&lt;0,0,N182-H182))=0,"",IF(N182&lt;=0,0,IF(N182-H182&lt;0,0,N182-H182))),"")</f>
        <v>135015.36570621384</v>
      </c>
      <c r="O183" s="26"/>
    </row>
    <row r="184" spans="1:19" ht="9.9499999999999993" customHeight="1">
      <c r="A184" s="19"/>
      <c r="B184" s="20" t="str">
        <f t="shared" si="6"/>
        <v>February</v>
      </c>
      <c r="C184" s="19"/>
      <c r="D184" s="21">
        <f>IFERROR(IF(N183&lt;=0,"",IF(B183="December",D183+1,D183)),"")</f>
        <v>2028</v>
      </c>
      <c r="E184" s="19"/>
      <c r="F184" s="22">
        <f t="shared" si="5"/>
        <v>742.98647092733597</v>
      </c>
      <c r="G184" s="19"/>
      <c r="H184" s="22">
        <f>IFERROR(F184-J184,"")</f>
        <v>96.498024918906481</v>
      </c>
      <c r="I184" s="19"/>
      <c r="J184" s="22">
        <f>IFERROR(IF(N184&lt;0,0,N184*$F$5/12),"")</f>
        <v>646.48844600842949</v>
      </c>
      <c r="K184" s="19"/>
      <c r="L184" s="24">
        <f>IFERROR(IF(F184&lt;=0,"",L183+H184),"")</f>
        <v>11427.170162290135</v>
      </c>
      <c r="M184" s="19"/>
      <c r="N184" s="25">
        <f>IFERROR(IF(IF(N183&lt;=0,0,IF(N183-H183&lt;0,0,N183-H183))=0,"",IF(N183&lt;=0,0,IF(N183-H183&lt;0,0,N183-H183))),"")</f>
        <v>134919.32786262876</v>
      </c>
      <c r="O184" s="26"/>
    </row>
    <row r="185" spans="1:19" ht="9.9499999999999993" customHeight="1">
      <c r="A185" s="19"/>
      <c r="B185" s="20" t="str">
        <f t="shared" si="6"/>
        <v>March</v>
      </c>
      <c r="C185" s="19"/>
      <c r="D185" s="21">
        <f>IFERROR(IF(N184&lt;=0,"",IF(B184="December",D184+1,D184)),"")</f>
        <v>2028</v>
      </c>
      <c r="E185" s="19"/>
      <c r="F185" s="22">
        <f t="shared" si="5"/>
        <v>742.98647092733597</v>
      </c>
      <c r="G185" s="19"/>
      <c r="H185" s="22">
        <f>IFERROR(F185-J185,"")</f>
        <v>96.960411288309501</v>
      </c>
      <c r="I185" s="19"/>
      <c r="J185" s="22">
        <f>IFERROR(IF(N185&lt;0,0,N185*$F$5/12),"")</f>
        <v>646.02605963902647</v>
      </c>
      <c r="K185" s="19"/>
      <c r="L185" s="24">
        <f>IFERROR(IF(F185&lt;=0,"",L184+H185),"")</f>
        <v>11524.130573578444</v>
      </c>
      <c r="M185" s="19"/>
      <c r="N185" s="25">
        <f>IFERROR(IF(IF(N184&lt;=0,0,IF(N184-H184&lt;0,0,N184-H184))=0,"",IF(N184&lt;=0,0,IF(N184-H184&lt;0,0,N184-H184))),"")</f>
        <v>134822.82983770987</v>
      </c>
      <c r="O185" s="26"/>
    </row>
    <row r="186" spans="1:19" ht="9.9499999999999993" customHeight="1">
      <c r="A186" s="19"/>
      <c r="B186" s="20" t="str">
        <f t="shared" si="6"/>
        <v>April</v>
      </c>
      <c r="C186" s="19"/>
      <c r="D186" s="21">
        <f>IFERROR(IF(N185&lt;=0,"",IF(B185="December",D185+1,D185)),"")</f>
        <v>2028</v>
      </c>
      <c r="E186" s="19"/>
      <c r="F186" s="22">
        <f t="shared" si="5"/>
        <v>742.98647092733597</v>
      </c>
      <c r="G186" s="19"/>
      <c r="H186" s="22">
        <f>IFERROR(F186-J186,"")</f>
        <v>97.425013259065963</v>
      </c>
      <c r="I186" s="19"/>
      <c r="J186" s="22">
        <f>IFERROR(IF(N186&lt;0,0,N186*$F$5/12),"")</f>
        <v>645.56145766827001</v>
      </c>
      <c r="K186" s="19"/>
      <c r="L186" s="24">
        <f>IFERROR(IF(F186&lt;=0,"",L185+H186),"")</f>
        <v>11621.55558683751</v>
      </c>
      <c r="M186" s="19"/>
      <c r="N186" s="25">
        <f>IFERROR(IF(IF(N185&lt;=0,0,IF(N185-H185&lt;0,0,N185-H185))=0,"",IF(N185&lt;=0,0,IF(N185-H185&lt;0,0,N185-H185))),"")</f>
        <v>134725.86942642156</v>
      </c>
      <c r="O186" s="26"/>
    </row>
    <row r="187" spans="1:19" ht="9.9499999999999993" customHeight="1">
      <c r="A187" s="19"/>
      <c r="B187" s="20" t="str">
        <f t="shared" si="6"/>
        <v>May</v>
      </c>
      <c r="C187" s="19"/>
      <c r="D187" s="21">
        <f>IFERROR(IF(N186&lt;=0,"",IF(B186="December",D186+1,D186)),"")</f>
        <v>2028</v>
      </c>
      <c r="E187" s="19"/>
      <c r="F187" s="22">
        <f t="shared" si="5"/>
        <v>742.98647092733597</v>
      </c>
      <c r="G187" s="19"/>
      <c r="H187" s="22">
        <f>IFERROR(F187-J187,"")</f>
        <v>97.891841447598949</v>
      </c>
      <c r="I187" s="19"/>
      <c r="J187" s="22">
        <f>IFERROR(IF(N187&lt;0,0,N187*$F$5/12),"")</f>
        <v>645.09462947973702</v>
      </c>
      <c r="K187" s="19"/>
      <c r="L187" s="24">
        <f>IFERROR(IF(F187&lt;=0,"",L186+H187),"")</f>
        <v>11719.44742828511</v>
      </c>
      <c r="M187" s="19"/>
      <c r="N187" s="25">
        <f>IFERROR(IF(IF(N186&lt;=0,0,IF(N186-H186&lt;0,0,N186-H186))=0,"",IF(N186&lt;=0,0,IF(N186-H186&lt;0,0,N186-H186))),"")</f>
        <v>134628.44441316251</v>
      </c>
      <c r="O187" s="26"/>
    </row>
    <row r="188" spans="1:19" ht="9.9499999999999993" customHeight="1">
      <c r="A188" s="19"/>
      <c r="B188" s="20" t="str">
        <f t="shared" si="6"/>
        <v>June</v>
      </c>
      <c r="C188" s="19"/>
      <c r="D188" s="21">
        <f>IFERROR(IF(N187&lt;=0,"",IF(B187="December",D187+1,D187)),"")</f>
        <v>2028</v>
      </c>
      <c r="E188" s="19"/>
      <c r="F188" s="22">
        <f t="shared" si="5"/>
        <v>742.98647092733597</v>
      </c>
      <c r="G188" s="19"/>
      <c r="H188" s="22">
        <f>IFERROR(F188-J188,"")</f>
        <v>98.360906521201969</v>
      </c>
      <c r="I188" s="19"/>
      <c r="J188" s="22">
        <f>IFERROR(IF(N188&lt;0,0,N188*$F$5/12),"")</f>
        <v>644.625564406134</v>
      </c>
      <c r="K188" s="19"/>
      <c r="L188" s="24">
        <f>IFERROR(IF(F188&lt;=0,"",L187+H188),"")</f>
        <v>11817.808334806312</v>
      </c>
      <c r="M188" s="19"/>
      <c r="N188" s="25">
        <f>IFERROR(IF(IF(N187&lt;=0,0,IF(N187-H187&lt;0,0,N187-H187))=0,"",IF(N187&lt;=0,0,IF(N187-H187&lt;0,0,N187-H187))),"")</f>
        <v>134530.55257171491</v>
      </c>
      <c r="O188" s="26"/>
    </row>
    <row r="189" spans="1:19" ht="9.9499999999999993" customHeight="1">
      <c r="A189" s="19"/>
      <c r="B189" s="20" t="str">
        <f t="shared" si="6"/>
        <v>July</v>
      </c>
      <c r="C189" s="19"/>
      <c r="D189" s="21">
        <f>IFERROR(IF(N188&lt;=0,"",IF(B188="December",D188+1,D188)),"")</f>
        <v>2028</v>
      </c>
      <c r="E189" s="19"/>
      <c r="F189" s="22">
        <f t="shared" si="5"/>
        <v>742.98647092733597</v>
      </c>
      <c r="G189" s="19"/>
      <c r="H189" s="22">
        <f>IFERROR(F189-J189,"")</f>
        <v>98.832219198282701</v>
      </c>
      <c r="I189" s="19"/>
      <c r="J189" s="22">
        <f>IFERROR(IF(N189&lt;0,0,N189*$F$5/12),"")</f>
        <v>644.15425172905327</v>
      </c>
      <c r="K189" s="19"/>
      <c r="L189" s="24">
        <f>IFERROR(IF(F189&lt;=0,"",L188+H189),"")</f>
        <v>11916.640554004594</v>
      </c>
      <c r="M189" s="19"/>
      <c r="N189" s="25">
        <f>IFERROR(IF(IF(N188&lt;=0,0,IF(N188-H188&lt;0,0,N188-H188))=0,"",IF(N188&lt;=0,0,IF(N188-H188&lt;0,0,N188-H188))),"")</f>
        <v>134432.19166519371</v>
      </c>
      <c r="O189" s="26"/>
    </row>
    <row r="190" spans="1:19" ht="9.9499999999999993" customHeight="1">
      <c r="A190" s="19"/>
      <c r="B190" s="20" t="str">
        <f t="shared" si="6"/>
        <v>August</v>
      </c>
      <c r="C190" s="19"/>
      <c r="D190" s="21">
        <f>IFERROR(IF(N189&lt;=0,"",IF(B189="December",D189+1,D189)),"")</f>
        <v>2028</v>
      </c>
      <c r="E190" s="19"/>
      <c r="F190" s="22">
        <f t="shared" si="5"/>
        <v>742.98647092733597</v>
      </c>
      <c r="G190" s="19"/>
      <c r="H190" s="22">
        <f>IFERROR(F190-J190,"")</f>
        <v>99.305790248607877</v>
      </c>
      <c r="I190" s="19"/>
      <c r="J190" s="22">
        <f>IFERROR(IF(N190&lt;0,0,N190*$F$5/12),"")</f>
        <v>643.68068067872809</v>
      </c>
      <c r="K190" s="19"/>
      <c r="L190" s="24">
        <f>IFERROR(IF(F190&lt;=0,"",L189+H190),"")</f>
        <v>12015.946344253201</v>
      </c>
      <c r="M190" s="19"/>
      <c r="N190" s="25">
        <f>IFERROR(IF(IF(N189&lt;=0,0,IF(N189-H189&lt;0,0,N189-H189))=0,"",IF(N189&lt;=0,0,IF(N189-H189&lt;0,0,N189-H189))),"")</f>
        <v>134333.35944599542</v>
      </c>
      <c r="O190" s="26"/>
    </row>
    <row r="191" spans="1:19" ht="9.9499999999999993" customHeight="1">
      <c r="A191" s="19"/>
      <c r="B191" s="20" t="str">
        <f t="shared" si="6"/>
        <v>September</v>
      </c>
      <c r="C191" s="19"/>
      <c r="D191" s="21">
        <f>IFERROR(IF(N190&lt;=0,"",IF(B190="December",D190+1,D190)),"")</f>
        <v>2028</v>
      </c>
      <c r="E191" s="19"/>
      <c r="F191" s="22">
        <f t="shared" si="5"/>
        <v>742.98647092733597</v>
      </c>
      <c r="G191" s="19"/>
      <c r="H191" s="22">
        <f>IFERROR(F191-J191,"")</f>
        <v>99.781630493549187</v>
      </c>
      <c r="I191" s="19"/>
      <c r="J191" s="22">
        <f>IFERROR(IF(N191&lt;0,0,N191*$F$5/12),"")</f>
        <v>643.20484043378679</v>
      </c>
      <c r="K191" s="19"/>
      <c r="L191" s="24">
        <f>IFERROR(IF(F191&lt;=0,"",L190+H191),"")</f>
        <v>12115.727974746751</v>
      </c>
      <c r="M191" s="19"/>
      <c r="N191" s="25">
        <f>IFERROR(IF(IF(N190&lt;=0,0,IF(N190-H190&lt;0,0,N190-H190))=0,"",IF(N190&lt;=0,0,IF(N190-H190&lt;0,0,N190-H190))),"")</f>
        <v>134234.0536557468</v>
      </c>
      <c r="O191" s="26"/>
    </row>
    <row r="192" spans="1:19" ht="9.9499999999999993" customHeight="1">
      <c r="A192" s="19"/>
      <c r="B192" s="20" t="str">
        <f t="shared" si="6"/>
        <v>October</v>
      </c>
      <c r="C192" s="19"/>
      <c r="D192" s="21">
        <f>IFERROR(IF(N191&lt;=0,"",IF(B191="December",D191+1,D191)),"")</f>
        <v>2028</v>
      </c>
      <c r="E192" s="19"/>
      <c r="F192" s="22">
        <f t="shared" si="5"/>
        <v>742.98647092733597</v>
      </c>
      <c r="G192" s="19"/>
      <c r="H192" s="22">
        <f>IFERROR(F192-J192,"")</f>
        <v>100.25975080633089</v>
      </c>
      <c r="I192" s="19"/>
      <c r="J192" s="22">
        <f>IFERROR(IF(N192&lt;0,0,N192*$F$5/12),"")</f>
        <v>642.72672012100509</v>
      </c>
      <c r="K192" s="19"/>
      <c r="L192" s="24">
        <f>IFERROR(IF(F192&lt;=0,"",L191+H192),"")</f>
        <v>12215.987725553081</v>
      </c>
      <c r="M192" s="19"/>
      <c r="N192" s="25">
        <f>IFERROR(IF(IF(N191&lt;=0,0,IF(N191-H191&lt;0,0,N191-H191))=0,"",IF(N191&lt;=0,0,IF(N191-H191&lt;0,0,N191-H191))),"")</f>
        <v>134134.27202525325</v>
      </c>
      <c r="O192" s="26"/>
    </row>
    <row r="193" spans="1:19" ht="9.9499999999999993" customHeight="1">
      <c r="A193" s="19"/>
      <c r="B193" s="20" t="str">
        <f t="shared" si="6"/>
        <v>November</v>
      </c>
      <c r="C193" s="19"/>
      <c r="D193" s="21">
        <f>IFERROR(IF(N192&lt;=0,"",IF(B192="December",D192+1,D192)),"")</f>
        <v>2028</v>
      </c>
      <c r="E193" s="19"/>
      <c r="F193" s="22">
        <f t="shared" si="5"/>
        <v>742.98647092733597</v>
      </c>
      <c r="G193" s="19"/>
      <c r="H193" s="22">
        <f>IFERROR(F193-J193,"")</f>
        <v>100.74016211227774</v>
      </c>
      <c r="I193" s="19"/>
      <c r="J193" s="22">
        <f>IFERROR(IF(N193&lt;0,0,N193*$F$5/12),"")</f>
        <v>642.24630881505823</v>
      </c>
      <c r="K193" s="19"/>
      <c r="L193" s="24">
        <f>IFERROR(IF(F193&lt;=0,"",L192+H193),"")</f>
        <v>12316.727887665358</v>
      </c>
      <c r="M193" s="19"/>
      <c r="N193" s="25">
        <f>IFERROR(IF(IF(N192&lt;=0,0,IF(N192-H192&lt;0,0,N192-H192))=0,"",IF(N192&lt;=0,0,IF(N192-H192&lt;0,0,N192-H192))),"")</f>
        <v>134034.01227444693</v>
      </c>
      <c r="O193" s="26"/>
    </row>
    <row r="194" spans="1:19" ht="9.9499999999999993" customHeight="1">
      <c r="A194" s="19"/>
      <c r="B194" s="20" t="str">
        <f t="shared" si="6"/>
        <v>December</v>
      </c>
      <c r="C194" s="19"/>
      <c r="D194" s="21">
        <f>IFERROR(IF(N193&lt;=0,"",IF(B193="December",D193+1,D193)),"")</f>
        <v>2028</v>
      </c>
      <c r="E194" s="19"/>
      <c r="F194" s="22">
        <f t="shared" si="5"/>
        <v>742.98647092733597</v>
      </c>
      <c r="G194" s="19"/>
      <c r="H194" s="22">
        <f>IFERROR(F194-J194,"")</f>
        <v>101.22287538906585</v>
      </c>
      <c r="I194" s="19"/>
      <c r="J194" s="22">
        <f>IFERROR(IF(N194&lt;0,0,N194*$F$5/12),"")</f>
        <v>641.76359553827012</v>
      </c>
      <c r="K194" s="19"/>
      <c r="L194" s="24">
        <f>IFERROR(IF(F194&lt;=0,"",L193+H194),"")</f>
        <v>12417.950763054425</v>
      </c>
      <c r="M194" s="19"/>
      <c r="N194" s="25">
        <f>IFERROR(IF(IF(N193&lt;=0,0,IF(N193-H193&lt;0,0,N193-H193))=0,"",IF(N193&lt;=0,0,IF(N193-H193&lt;0,0,N193-H193))),"")</f>
        <v>133933.27211233464</v>
      </c>
      <c r="O194" s="27"/>
      <c r="P194" s="28"/>
      <c r="R194" s="28"/>
      <c r="S194" s="29"/>
    </row>
    <row r="195" spans="1:19" ht="9.9499999999999993" customHeight="1">
      <c r="A195" s="19"/>
      <c r="B195" s="20" t="str">
        <f t="shared" si="6"/>
        <v>January</v>
      </c>
      <c r="C195" s="19"/>
      <c r="D195" s="21">
        <f>IFERROR(IF(N194&lt;=0,"",IF(B194="December",D194+1,D194)),"")</f>
        <v>2029</v>
      </c>
      <c r="E195" s="19"/>
      <c r="F195" s="22">
        <f t="shared" si="5"/>
        <v>742.98647092733597</v>
      </c>
      <c r="G195" s="19"/>
      <c r="H195" s="22">
        <f>IFERROR(F195-J195,"")</f>
        <v>101.70790166697179</v>
      </c>
      <c r="I195" s="19"/>
      <c r="J195" s="22">
        <f>IFERROR(IF(N195&lt;0,0,N195*$F$5/12),"")</f>
        <v>641.27856926036418</v>
      </c>
      <c r="K195" s="19"/>
      <c r="L195" s="24">
        <f>IFERROR(IF(F195&lt;=0,"",L194+H195),"")</f>
        <v>12519.658664721397</v>
      </c>
      <c r="M195" s="19"/>
      <c r="N195" s="25">
        <f>IFERROR(IF(IF(N194&lt;=0,0,IF(N194-H194&lt;0,0,N194-H194))=0,"",IF(N194&lt;=0,0,IF(N194-H194&lt;0,0,N194-H194))),"")</f>
        <v>133832.04923694558</v>
      </c>
      <c r="O195" s="27"/>
      <c r="P195" s="28"/>
      <c r="R195" s="28"/>
    </row>
    <row r="196" spans="1:19" ht="9.9499999999999993" customHeight="1">
      <c r="A196" s="19"/>
      <c r="B196" s="20" t="str">
        <f t="shared" si="6"/>
        <v>February</v>
      </c>
      <c r="C196" s="19"/>
      <c r="D196" s="21">
        <f>IFERROR(IF(N195&lt;=0,"",IF(B195="December",D195+1,D195)),"")</f>
        <v>2029</v>
      </c>
      <c r="E196" s="19"/>
      <c r="F196" s="22">
        <f t="shared" si="5"/>
        <v>742.98647092733597</v>
      </c>
      <c r="G196" s="19"/>
      <c r="H196" s="22">
        <f>IFERROR(F196-J196,"")</f>
        <v>102.19525202912587</v>
      </c>
      <c r="I196" s="19"/>
      <c r="J196" s="22">
        <f>IFERROR(IF(N196&lt;0,0,N196*$F$5/12),"")</f>
        <v>640.7912188982101</v>
      </c>
      <c r="K196" s="19"/>
      <c r="L196" s="24">
        <f>IFERROR(IF(F196&lt;=0,"",L195+H196),"")</f>
        <v>12621.853916750522</v>
      </c>
      <c r="M196" s="19"/>
      <c r="N196" s="25">
        <f>IFERROR(IF(IF(N195&lt;=0,0,IF(N195-H195&lt;0,0,N195-H195))=0,"",IF(N195&lt;=0,0,IF(N195-H195&lt;0,0,N195-H195))),"")</f>
        <v>133730.34133527862</v>
      </c>
      <c r="O196" s="26"/>
    </row>
    <row r="197" spans="1:19" ht="9.9499999999999993" customHeight="1">
      <c r="A197" s="19"/>
      <c r="B197" s="20" t="str">
        <f t="shared" si="6"/>
        <v>March</v>
      </c>
      <c r="C197" s="19"/>
      <c r="D197" s="21">
        <f>IFERROR(IF(N196&lt;=0,"",IF(B196="December",D196+1,D196)),"")</f>
        <v>2029</v>
      </c>
      <c r="E197" s="19"/>
      <c r="F197" s="22">
        <f t="shared" si="5"/>
        <v>742.98647092733597</v>
      </c>
      <c r="G197" s="19"/>
      <c r="H197" s="22">
        <f>IFERROR(F197-J197,"")</f>
        <v>102.68493761176546</v>
      </c>
      <c r="I197" s="19"/>
      <c r="J197" s="22">
        <f>IFERROR(IF(N197&lt;0,0,N197*$F$5/12),"")</f>
        <v>640.30153331557051</v>
      </c>
      <c r="K197" s="19"/>
      <c r="L197" s="24">
        <f>IFERROR(IF(F197&lt;=0,"",L196+H197),"")</f>
        <v>12724.538854362288</v>
      </c>
      <c r="M197" s="19"/>
      <c r="N197" s="25">
        <f>IFERROR(IF(IF(N196&lt;=0,0,IF(N196-H196&lt;0,0,N196-H196))=0,"",IF(N196&lt;=0,0,IF(N196-H196&lt;0,0,N196-H196))),"")</f>
        <v>133628.14608324948</v>
      </c>
      <c r="O197" s="26"/>
    </row>
    <row r="198" spans="1:19" ht="9.9499999999999993" customHeight="1">
      <c r="A198" s="19"/>
      <c r="B198" s="20" t="str">
        <f t="shared" si="6"/>
        <v>April</v>
      </c>
      <c r="C198" s="19"/>
      <c r="D198" s="21">
        <f>IFERROR(IF(N197&lt;=0,"",IF(B197="December",D197+1,D197)),"")</f>
        <v>2029</v>
      </c>
      <c r="E198" s="19"/>
      <c r="F198" s="22">
        <f t="shared" si="5"/>
        <v>742.98647092733597</v>
      </c>
      <c r="G198" s="19"/>
      <c r="H198" s="22">
        <f>IFERROR(F198-J198,"")</f>
        <v>103.17696960448859</v>
      </c>
      <c r="I198" s="19"/>
      <c r="J198" s="22">
        <f>IFERROR(IF(N198&lt;0,0,N198*$F$5/12),"")</f>
        <v>639.80950132284738</v>
      </c>
      <c r="K198" s="19"/>
      <c r="L198" s="24">
        <f>IFERROR(IF(F198&lt;=0,"",L197+H198),"")</f>
        <v>12827.715823966777</v>
      </c>
      <c r="M198" s="19"/>
      <c r="N198" s="25">
        <f>IFERROR(IF(IF(N197&lt;=0,0,IF(N197-H197&lt;0,0,N197-H197))=0,"",IF(N197&lt;=0,0,IF(N197-H197&lt;0,0,N197-H197))),"")</f>
        <v>133525.4611456377</v>
      </c>
      <c r="O198" s="26"/>
    </row>
    <row r="199" spans="1:19" ht="9.9499999999999993" customHeight="1">
      <c r="A199" s="19"/>
      <c r="B199" s="20" t="str">
        <f t="shared" si="6"/>
        <v>May</v>
      </c>
      <c r="C199" s="19"/>
      <c r="D199" s="21">
        <f>IFERROR(IF(N198&lt;=0,"",IF(B198="December",D198+1,D198)),"")</f>
        <v>2029</v>
      </c>
      <c r="E199" s="19"/>
      <c r="F199" s="22">
        <f t="shared" si="5"/>
        <v>742.98647092733597</v>
      </c>
      <c r="G199" s="19"/>
      <c r="H199" s="22">
        <f>IFERROR(F199-J199,"")</f>
        <v>103.67135925051002</v>
      </c>
      <c r="I199" s="19"/>
      <c r="J199" s="22">
        <f>IFERROR(IF(N199&lt;0,0,N199*$F$5/12),"")</f>
        <v>639.31511167682595</v>
      </c>
      <c r="K199" s="19"/>
      <c r="L199" s="24">
        <f>IFERROR(IF(F199&lt;=0,"",L198+H199),"")</f>
        <v>12931.387183217286</v>
      </c>
      <c r="M199" s="19"/>
      <c r="N199" s="25">
        <f>IFERROR(IF(IF(N198&lt;=0,0,IF(N198-H198&lt;0,0,N198-H198))=0,"",IF(N198&lt;=0,0,IF(N198-H198&lt;0,0,N198-H198))),"")</f>
        <v>133422.28417603322</v>
      </c>
      <c r="O199" s="26"/>
    </row>
    <row r="200" spans="1:19" ht="9.9499999999999993" customHeight="1">
      <c r="A200" s="19"/>
      <c r="B200" s="20" t="str">
        <f t="shared" si="6"/>
        <v>June</v>
      </c>
      <c r="C200" s="19"/>
      <c r="D200" s="21">
        <f>IFERROR(IF(N199&lt;=0,"",IF(B199="December",D199+1,D199)),"")</f>
        <v>2029</v>
      </c>
      <c r="E200" s="19"/>
      <c r="F200" s="22">
        <f t="shared" si="5"/>
        <v>742.98647092733597</v>
      </c>
      <c r="G200" s="19"/>
      <c r="H200" s="22">
        <f>IFERROR(F200-J200,"")</f>
        <v>104.16811784691868</v>
      </c>
      <c r="I200" s="19"/>
      <c r="J200" s="22">
        <f>IFERROR(IF(N200&lt;0,0,N200*$F$5/12),"")</f>
        <v>638.8183530804173</v>
      </c>
      <c r="K200" s="19"/>
      <c r="L200" s="24">
        <f>IFERROR(IF(F200&lt;=0,"",L199+H200),"")</f>
        <v>13035.555301064205</v>
      </c>
      <c r="M200" s="19"/>
      <c r="N200" s="25">
        <f>IFERROR(IF(IF(N199&lt;=0,0,IF(N199-H199&lt;0,0,N199-H199))=0,"",IF(N199&lt;=0,0,IF(N199-H199&lt;0,0,N199-H199))),"")</f>
        <v>133318.61281678273</v>
      </c>
      <c r="O200" s="26"/>
    </row>
    <row r="201" spans="1:19" ht="9.9499999999999993" customHeight="1">
      <c r="A201" s="19"/>
      <c r="B201" s="20" t="str">
        <f t="shared" si="6"/>
        <v>July</v>
      </c>
      <c r="C201" s="19"/>
      <c r="D201" s="21">
        <f>IFERROR(IF(N200&lt;=0,"",IF(B200="December",D200+1,D200)),"")</f>
        <v>2029</v>
      </c>
      <c r="E201" s="19"/>
      <c r="F201" s="22">
        <f t="shared" si="5"/>
        <v>742.98647092733597</v>
      </c>
      <c r="G201" s="19"/>
      <c r="H201" s="22">
        <f>IFERROR(F201-J201,"")</f>
        <v>104.66725674493523</v>
      </c>
      <c r="I201" s="19"/>
      <c r="J201" s="22">
        <f>IFERROR(IF(N201&lt;0,0,N201*$F$5/12),"")</f>
        <v>638.31921418240074</v>
      </c>
      <c r="K201" s="19"/>
      <c r="L201" s="24">
        <f>IFERROR(IF(F201&lt;=0,"",L200+H201),"")</f>
        <v>13140.22255780914</v>
      </c>
      <c r="M201" s="19"/>
      <c r="N201" s="25">
        <f>IFERROR(IF(IF(N200&lt;=0,0,IF(N200-H200&lt;0,0,N200-H200))=0,"",IF(N200&lt;=0,0,IF(N200-H200&lt;0,0,N200-H200))),"")</f>
        <v>133214.44469893581</v>
      </c>
      <c r="O201" s="26"/>
    </row>
    <row r="202" spans="1:19" ht="9.9499999999999993" customHeight="1">
      <c r="A202" s="19"/>
      <c r="B202" s="20" t="str">
        <f t="shared" si="6"/>
        <v>August</v>
      </c>
      <c r="C202" s="19"/>
      <c r="D202" s="21">
        <f>IFERROR(IF(N201&lt;=0,"",IF(B201="December",D201+1,D201)),"")</f>
        <v>2029</v>
      </c>
      <c r="E202" s="19"/>
      <c r="F202" s="22">
        <f t="shared" si="5"/>
        <v>742.98647092733597</v>
      </c>
      <c r="G202" s="19"/>
      <c r="H202" s="22">
        <f>IFERROR(F202-J202,"")</f>
        <v>105.16878735017133</v>
      </c>
      <c r="I202" s="19"/>
      <c r="J202" s="22">
        <f>IFERROR(IF(N202&lt;0,0,N202*$F$5/12),"")</f>
        <v>637.81768357716464</v>
      </c>
      <c r="K202" s="19"/>
      <c r="L202" s="24">
        <f>IFERROR(IF(F202&lt;=0,"",L201+H202),"")</f>
        <v>13245.391345159311</v>
      </c>
      <c r="M202" s="19"/>
      <c r="N202" s="25">
        <f>IFERROR(IF(IF(N201&lt;=0,0,IF(N201-H201&lt;0,0,N201-H201))=0,"",IF(N201&lt;=0,0,IF(N201-H201&lt;0,0,N201-H201))),"")</f>
        <v>133109.77744219088</v>
      </c>
      <c r="O202" s="26"/>
    </row>
    <row r="203" spans="1:19" ht="9.9499999999999993" customHeight="1">
      <c r="A203" s="19"/>
      <c r="B203" s="20" t="str">
        <f t="shared" si="6"/>
        <v>September</v>
      </c>
      <c r="C203" s="19"/>
      <c r="D203" s="21">
        <f>IFERROR(IF(N202&lt;=0,"",IF(B202="December",D202+1,D202)),"")</f>
        <v>2029</v>
      </c>
      <c r="E203" s="19"/>
      <c r="F203" s="22">
        <f t="shared" si="5"/>
        <v>742.98647092733597</v>
      </c>
      <c r="G203" s="19"/>
      <c r="H203" s="22">
        <f>IFERROR(F203-J203,"")</f>
        <v>105.67272112289083</v>
      </c>
      <c r="I203" s="19"/>
      <c r="J203" s="22">
        <f>IFERROR(IF(N203&lt;0,0,N203*$F$5/12),"")</f>
        <v>637.31374980444514</v>
      </c>
      <c r="K203" s="19"/>
      <c r="L203" s="24">
        <f>IFERROR(IF(F203&lt;=0,"",L202+H203),"")</f>
        <v>13351.064066282201</v>
      </c>
      <c r="M203" s="19"/>
      <c r="N203" s="25">
        <f>IFERROR(IF(IF(N202&lt;=0,0,IF(N202-H202&lt;0,0,N202-H202))=0,"",IF(N202&lt;=0,0,IF(N202-H202&lt;0,0,N202-H202))),"")</f>
        <v>133004.6086548407</v>
      </c>
      <c r="O203" s="26"/>
    </row>
    <row r="204" spans="1:19" ht="9.9499999999999993" customHeight="1">
      <c r="A204" s="19"/>
      <c r="B204" s="20" t="str">
        <f t="shared" si="6"/>
        <v>October</v>
      </c>
      <c r="C204" s="19"/>
      <c r="D204" s="21">
        <f>IFERROR(IF(N203&lt;=0,"",IF(B203="December",D203+1,D203)),"")</f>
        <v>2029</v>
      </c>
      <c r="E204" s="19"/>
      <c r="F204" s="22">
        <f t="shared" ref="F204:F267" si="7">IF(N203&lt;F203,N203,F203)</f>
        <v>742.98647092733597</v>
      </c>
      <c r="G204" s="19"/>
      <c r="H204" s="22">
        <f>IFERROR(F204-J204,"")</f>
        <v>106.17906957827142</v>
      </c>
      <c r="I204" s="19"/>
      <c r="J204" s="22">
        <f>IFERROR(IF(N204&lt;0,0,N204*$F$5/12),"")</f>
        <v>636.80740134906455</v>
      </c>
      <c r="K204" s="19"/>
      <c r="L204" s="24">
        <f>IFERROR(IF(F204&lt;=0,"",L203+H204),"")</f>
        <v>13457.243135860472</v>
      </c>
      <c r="M204" s="19"/>
      <c r="N204" s="25">
        <f>IFERROR(IF(IF(N203&lt;=0,0,IF(N203-H203&lt;0,0,N203-H203))=0,"",IF(N203&lt;=0,0,IF(N203-H203&lt;0,0,N203-H203))),"")</f>
        <v>132898.93593371782</v>
      </c>
      <c r="O204" s="26"/>
    </row>
    <row r="205" spans="1:19" ht="9.9499999999999993" customHeight="1">
      <c r="A205" s="19"/>
      <c r="B205" s="20" t="str">
        <f t="shared" si="6"/>
        <v>November</v>
      </c>
      <c r="C205" s="19"/>
      <c r="D205" s="21">
        <f>IFERROR(IF(N204&lt;=0,"",IF(B204="December",D204+1,D204)),"")</f>
        <v>2029</v>
      </c>
      <c r="E205" s="19"/>
      <c r="F205" s="22">
        <f t="shared" si="7"/>
        <v>742.98647092733597</v>
      </c>
      <c r="G205" s="19"/>
      <c r="H205" s="22">
        <f>IFERROR(F205-J205,"")</f>
        <v>106.68784428666731</v>
      </c>
      <c r="I205" s="19"/>
      <c r="J205" s="22">
        <f>IFERROR(IF(N205&lt;0,0,N205*$F$5/12),"")</f>
        <v>636.29862664066866</v>
      </c>
      <c r="K205" s="19"/>
      <c r="L205" s="24">
        <f>IFERROR(IF(F205&lt;=0,"",L204+H205),"")</f>
        <v>13563.930980147139</v>
      </c>
      <c r="M205" s="19"/>
      <c r="N205" s="25">
        <f>IFERROR(IF(IF(N204&lt;=0,0,IF(N204-H204&lt;0,0,N204-H204))=0,"",IF(N204&lt;=0,0,IF(N204-H204&lt;0,0,N204-H204))),"")</f>
        <v>132792.75686413955</v>
      </c>
      <c r="O205" s="26"/>
    </row>
    <row r="206" spans="1:19" ht="9.9499999999999993" customHeight="1">
      <c r="A206" s="19"/>
      <c r="B206" s="20" t="str">
        <f t="shared" si="6"/>
        <v>December</v>
      </c>
      <c r="C206" s="19"/>
      <c r="D206" s="21">
        <f>IFERROR(IF(N205&lt;=0,"",IF(B205="December",D205+1,D205)),"")</f>
        <v>2029</v>
      </c>
      <c r="E206" s="19"/>
      <c r="F206" s="22">
        <f t="shared" si="7"/>
        <v>742.98647092733597</v>
      </c>
      <c r="G206" s="19"/>
      <c r="H206" s="22">
        <f>IFERROR(F206-J206,"")</f>
        <v>107.19905687387427</v>
      </c>
      <c r="I206" s="19"/>
      <c r="J206" s="22">
        <f>IFERROR(IF(N206&lt;0,0,N206*$F$5/12),"")</f>
        <v>635.7874140534617</v>
      </c>
      <c r="K206" s="19"/>
      <c r="L206" s="24">
        <f>IFERROR(IF(F206&lt;=0,"",L205+H206),"")</f>
        <v>13671.130037021014</v>
      </c>
      <c r="M206" s="19"/>
      <c r="N206" s="25">
        <f>IFERROR(IF(IF(N205&lt;=0,0,IF(N205-H205&lt;0,0,N205-H205))=0,"",IF(N205&lt;=0,0,IF(N205-H205&lt;0,0,N205-H205))),"")</f>
        <v>132686.06901985288</v>
      </c>
      <c r="O206" s="27"/>
      <c r="P206" s="28"/>
      <c r="R206" s="28"/>
      <c r="S206" s="29"/>
    </row>
    <row r="207" spans="1:19" ht="9.9499999999999993" customHeight="1">
      <c r="A207" s="19"/>
      <c r="B207" s="20" t="str">
        <f t="shared" si="6"/>
        <v>January</v>
      </c>
      <c r="C207" s="19"/>
      <c r="D207" s="21">
        <f>IFERROR(IF(N206&lt;=0,"",IF(B206="December",D206+1,D206)),"")</f>
        <v>2030</v>
      </c>
      <c r="E207" s="19"/>
      <c r="F207" s="22">
        <f t="shared" si="7"/>
        <v>742.98647092733597</v>
      </c>
      <c r="G207" s="19"/>
      <c r="H207" s="22">
        <f>IFERROR(F207-J207,"")</f>
        <v>107.71271902139495</v>
      </c>
      <c r="I207" s="19"/>
      <c r="J207" s="22">
        <f>IFERROR(IF(N207&lt;0,0,N207*$F$5/12),"")</f>
        <v>635.27375190594103</v>
      </c>
      <c r="K207" s="19"/>
      <c r="L207" s="24">
        <f>IFERROR(IF(F207&lt;=0,"",L206+H207),"")</f>
        <v>13778.842756042408</v>
      </c>
      <c r="M207" s="19"/>
      <c r="N207" s="25">
        <f>IFERROR(IF(IF(N206&lt;=0,0,IF(N206-H206&lt;0,0,N206-H206))=0,"",IF(N206&lt;=0,0,IF(N206-H206&lt;0,0,N206-H206))),"")</f>
        <v>132578.86996297899</v>
      </c>
      <c r="O207" s="26"/>
    </row>
    <row r="208" spans="1:19" ht="9.9499999999999993" customHeight="1">
      <c r="A208" s="19"/>
      <c r="B208" s="20" t="str">
        <f t="shared" si="6"/>
        <v>February</v>
      </c>
      <c r="C208" s="19"/>
      <c r="D208" s="21">
        <f>IFERROR(IF(N207&lt;=0,"",IF(B207="December",D207+1,D207)),"")</f>
        <v>2030</v>
      </c>
      <c r="E208" s="19"/>
      <c r="F208" s="22">
        <f t="shared" si="7"/>
        <v>742.98647092733597</v>
      </c>
      <c r="G208" s="19"/>
      <c r="H208" s="22">
        <f>IFERROR(F208-J208,"")</f>
        <v>108.22884246670583</v>
      </c>
      <c r="I208" s="19"/>
      <c r="J208" s="22">
        <f>IFERROR(IF(N208&lt;0,0,N208*$F$5/12),"")</f>
        <v>634.75762846063014</v>
      </c>
      <c r="K208" s="19"/>
      <c r="L208" s="24">
        <f>IFERROR(IF(F208&lt;=0,"",L207+H208),"")</f>
        <v>13887.071598509114</v>
      </c>
      <c r="M208" s="19"/>
      <c r="N208" s="25">
        <f>IFERROR(IF(IF(N207&lt;=0,0,IF(N207-H207&lt;0,0,N207-H207))=0,"",IF(N207&lt;=0,0,IF(N207-H207&lt;0,0,N207-H207))),"")</f>
        <v>132471.1572439576</v>
      </c>
      <c r="O208" s="26"/>
    </row>
    <row r="209" spans="1:19" ht="9.9499999999999993" customHeight="1">
      <c r="A209" s="19"/>
      <c r="B209" s="20" t="str">
        <f t="shared" si="6"/>
        <v>March</v>
      </c>
      <c r="C209" s="19"/>
      <c r="D209" s="21">
        <f>IFERROR(IF(N208&lt;=0,"",IF(B208="December",D208+1,D208)),"")</f>
        <v>2030</v>
      </c>
      <c r="E209" s="19"/>
      <c r="F209" s="22">
        <f t="shared" si="7"/>
        <v>742.98647092733597</v>
      </c>
      <c r="G209" s="19"/>
      <c r="H209" s="22">
        <f>IFERROR(F209-J209,"")</f>
        <v>108.74743900352541</v>
      </c>
      <c r="I209" s="19"/>
      <c r="J209" s="22">
        <f>IFERROR(IF(N209&lt;0,0,N209*$F$5/12),"")</f>
        <v>634.23903192381056</v>
      </c>
      <c r="K209" s="19"/>
      <c r="L209" s="24">
        <f>IFERROR(IF(F209&lt;=0,"",L208+H209),"")</f>
        <v>13995.81903751264</v>
      </c>
      <c r="M209" s="19"/>
      <c r="N209" s="25">
        <f>IFERROR(IF(IF(N208&lt;=0,0,IF(N208-H208&lt;0,0,N208-H208))=0,"",IF(N208&lt;=0,0,IF(N208-H208&lt;0,0,N208-H208))),"")</f>
        <v>132362.92840149091</v>
      </c>
      <c r="O209" s="26"/>
    </row>
    <row r="210" spans="1:19" ht="9.9499999999999993" customHeight="1">
      <c r="A210" s="19"/>
      <c r="B210" s="20" t="str">
        <f t="shared" si="6"/>
        <v>April</v>
      </c>
      <c r="C210" s="19"/>
      <c r="D210" s="21">
        <f>IFERROR(IF(N209&lt;=0,"",IF(B209="December",D209+1,D209)),"")</f>
        <v>2030</v>
      </c>
      <c r="E210" s="19"/>
      <c r="F210" s="22">
        <f t="shared" si="7"/>
        <v>742.98647092733597</v>
      </c>
      <c r="G210" s="19"/>
      <c r="H210" s="22">
        <f>IFERROR(F210-J210,"")</f>
        <v>109.26852048208389</v>
      </c>
      <c r="I210" s="19"/>
      <c r="J210" s="22">
        <f>IFERROR(IF(N210&lt;0,0,N210*$F$5/12),"")</f>
        <v>633.71795044525209</v>
      </c>
      <c r="K210" s="19"/>
      <c r="L210" s="24">
        <f>IFERROR(IF(F210&lt;=0,"",L209+H210),"")</f>
        <v>14105.087557994724</v>
      </c>
      <c r="M210" s="19"/>
      <c r="N210" s="25">
        <f>IFERROR(IF(IF(N209&lt;=0,0,IF(N209-H209&lt;0,0,N209-H209))=0,"",IF(N209&lt;=0,0,IF(N209-H209&lt;0,0,N209-H209))),"")</f>
        <v>132254.18096248739</v>
      </c>
      <c r="O210" s="26"/>
    </row>
    <row r="211" spans="1:19" ht="9.9499999999999993" customHeight="1">
      <c r="A211" s="19"/>
      <c r="B211" s="20" t="str">
        <f t="shared" si="6"/>
        <v>May</v>
      </c>
      <c r="C211" s="19"/>
      <c r="D211" s="21">
        <f>IFERROR(IF(N210&lt;=0,"",IF(B210="December",D210+1,D210)),"")</f>
        <v>2030</v>
      </c>
      <c r="E211" s="19"/>
      <c r="F211" s="22">
        <f t="shared" si="7"/>
        <v>742.98647092733597</v>
      </c>
      <c r="G211" s="19"/>
      <c r="H211" s="22">
        <f>IFERROR(F211-J211,"")</f>
        <v>109.79209880939391</v>
      </c>
      <c r="I211" s="19"/>
      <c r="J211" s="22">
        <f>IFERROR(IF(N211&lt;0,0,N211*$F$5/12),"")</f>
        <v>633.19437211794207</v>
      </c>
      <c r="K211" s="19"/>
      <c r="L211" s="24">
        <f>IFERROR(IF(F211&lt;=0,"",L210+H211),"")</f>
        <v>14214.879656804118</v>
      </c>
      <c r="M211" s="19"/>
      <c r="N211" s="25">
        <f>IFERROR(IF(IF(N210&lt;=0,0,IF(N210-H210&lt;0,0,N210-H210))=0,"",IF(N210&lt;=0,0,IF(N210-H210&lt;0,0,N210-H210))),"")</f>
        <v>132144.9124420053</v>
      </c>
      <c r="O211" s="26"/>
    </row>
    <row r="212" spans="1:19" ht="9.9499999999999993" customHeight="1">
      <c r="A212" s="19"/>
      <c r="B212" s="20" t="str">
        <f t="shared" si="6"/>
        <v>June</v>
      </c>
      <c r="C212" s="19"/>
      <c r="D212" s="21">
        <f>IFERROR(IF(N211&lt;=0,"",IF(B211="December",D211+1,D211)),"")</f>
        <v>2030</v>
      </c>
      <c r="E212" s="19"/>
      <c r="F212" s="22">
        <f t="shared" si="7"/>
        <v>742.98647092733597</v>
      </c>
      <c r="G212" s="19"/>
      <c r="H212" s="22">
        <f>IFERROR(F212-J212,"")</f>
        <v>110.31818594952222</v>
      </c>
      <c r="I212" s="19"/>
      <c r="J212" s="22">
        <f>IFERROR(IF(N212&lt;0,0,N212*$F$5/12),"")</f>
        <v>632.66828497781376</v>
      </c>
      <c r="K212" s="19"/>
      <c r="L212" s="24">
        <f>IFERROR(IF(F212&lt;=0,"",L211+H212),"")</f>
        <v>14325.19784275364</v>
      </c>
      <c r="M212" s="19"/>
      <c r="N212" s="25">
        <f>IFERROR(IF(IF(N211&lt;=0,0,IF(N211-H211&lt;0,0,N211-H211))=0,"",IF(N211&lt;=0,0,IF(N211-H211&lt;0,0,N211-H211))),"")</f>
        <v>132035.12034319591</v>
      </c>
      <c r="O212" s="26"/>
    </row>
    <row r="213" spans="1:19" ht="9.9499999999999993" customHeight="1">
      <c r="A213" s="19"/>
      <c r="B213" s="20" t="str">
        <f t="shared" ref="B213:B276" si="8">IF(B212="January","February",IF(B212="February","March",IF(B212="March","April",IF(B212="April","May",IF(B212="May","June",IF(B212="June","July",IF(B212="July","August",IF(B212="August","September",IF(B212="September","October",IF(B212="October","November",IF(B212="November","December",IF(B212="December","January",0))))))))))))</f>
        <v>July</v>
      </c>
      <c r="C213" s="19"/>
      <c r="D213" s="21">
        <f>IFERROR(IF(N212&lt;=0,"",IF(B212="December",D212+1,D212)),"")</f>
        <v>2030</v>
      </c>
      <c r="E213" s="19"/>
      <c r="F213" s="22">
        <f t="shared" si="7"/>
        <v>742.98647092733597</v>
      </c>
      <c r="G213" s="19"/>
      <c r="H213" s="22">
        <f>IFERROR(F213-J213,"")</f>
        <v>110.84679392386363</v>
      </c>
      <c r="I213" s="19"/>
      <c r="J213" s="22">
        <f>IFERROR(IF(N213&lt;0,0,N213*$F$5/12),"")</f>
        <v>632.13967700347234</v>
      </c>
      <c r="K213" s="19"/>
      <c r="L213" s="24">
        <f>IFERROR(IF(F213&lt;=0,"",L212+H213),"")</f>
        <v>14436.044636677503</v>
      </c>
      <c r="M213" s="19"/>
      <c r="N213" s="25">
        <f>IFERROR(IF(IF(N212&lt;=0,0,IF(N212-H212&lt;0,0,N212-H212))=0,"",IF(N212&lt;=0,0,IF(N212-H212&lt;0,0,N212-H212))),"")</f>
        <v>131924.80215724639</v>
      </c>
      <c r="O213" s="26"/>
    </row>
    <row r="214" spans="1:19" ht="9.9499999999999993" customHeight="1">
      <c r="A214" s="19"/>
      <c r="B214" s="20" t="str">
        <f t="shared" si="8"/>
        <v>August</v>
      </c>
      <c r="C214" s="19"/>
      <c r="D214" s="21">
        <f>IFERROR(IF(N213&lt;=0,"",IF(B213="December",D213+1,D213)),"")</f>
        <v>2030</v>
      </c>
      <c r="E214" s="19"/>
      <c r="F214" s="22">
        <f t="shared" si="7"/>
        <v>742.98647092733597</v>
      </c>
      <c r="G214" s="19"/>
      <c r="H214" s="22">
        <f>IFERROR(F214-J214,"")</f>
        <v>111.37793481141557</v>
      </c>
      <c r="I214" s="19"/>
      <c r="J214" s="22">
        <f>IFERROR(IF(N214&lt;0,0,N214*$F$5/12),"")</f>
        <v>631.6085361159204</v>
      </c>
      <c r="K214" s="19"/>
      <c r="L214" s="24">
        <f>IFERROR(IF(F214&lt;=0,"",L213+H214),"")</f>
        <v>14547.422571488918</v>
      </c>
      <c r="M214" s="19"/>
      <c r="N214" s="25">
        <f>IFERROR(IF(IF(N213&lt;=0,0,IF(N213-H213&lt;0,0,N213-H213))=0,"",IF(N213&lt;=0,0,IF(N213-H213&lt;0,0,N213-H213))),"")</f>
        <v>131813.95536332252</v>
      </c>
      <c r="O214" s="26"/>
    </row>
    <row r="215" spans="1:19" ht="9.9499999999999993" customHeight="1">
      <c r="A215" s="19"/>
      <c r="B215" s="20" t="str">
        <f t="shared" si="8"/>
        <v>September</v>
      </c>
      <c r="C215" s="19"/>
      <c r="D215" s="21">
        <f>IFERROR(IF(N214&lt;=0,"",IF(B214="December",D214+1,D214)),"")</f>
        <v>2030</v>
      </c>
      <c r="E215" s="19"/>
      <c r="F215" s="22">
        <f t="shared" si="7"/>
        <v>742.98647092733597</v>
      </c>
      <c r="G215" s="19"/>
      <c r="H215" s="22">
        <f>IFERROR(F215-J215,"")</f>
        <v>111.91162074905355</v>
      </c>
      <c r="I215" s="19"/>
      <c r="J215" s="22">
        <f>IFERROR(IF(N215&lt;0,0,N215*$F$5/12),"")</f>
        <v>631.07485017828242</v>
      </c>
      <c r="K215" s="19"/>
      <c r="L215" s="24">
        <f>IFERROR(IF(F215&lt;=0,"",L214+H215),"")</f>
        <v>14659.334192237971</v>
      </c>
      <c r="M215" s="19"/>
      <c r="N215" s="25">
        <f>IFERROR(IF(IF(N214&lt;=0,0,IF(N214-H214&lt;0,0,N214-H214))=0,"",IF(N214&lt;=0,0,IF(N214-H214&lt;0,0,N214-H214))),"")</f>
        <v>131702.57742851111</v>
      </c>
      <c r="O215" s="26"/>
    </row>
    <row r="216" spans="1:19" ht="9.9499999999999993" customHeight="1">
      <c r="A216" s="19"/>
      <c r="B216" s="20" t="str">
        <f t="shared" si="8"/>
        <v>October</v>
      </c>
      <c r="C216" s="19"/>
      <c r="D216" s="21">
        <f>IFERROR(IF(N215&lt;=0,"",IF(B215="December",D215+1,D215)),"")</f>
        <v>2030</v>
      </c>
      <c r="E216" s="19"/>
      <c r="F216" s="22">
        <f t="shared" si="7"/>
        <v>742.98647092733597</v>
      </c>
      <c r="G216" s="19"/>
      <c r="H216" s="22">
        <f>IFERROR(F216-J216,"")</f>
        <v>112.44786393180937</v>
      </c>
      <c r="I216" s="19"/>
      <c r="J216" s="22">
        <f>IFERROR(IF(N216&lt;0,0,N216*$F$5/12),"")</f>
        <v>630.53860699552661</v>
      </c>
      <c r="K216" s="19"/>
      <c r="L216" s="24">
        <f>IFERROR(IF(F216&lt;=0,"",L215+H216),"")</f>
        <v>14771.782056169781</v>
      </c>
      <c r="M216" s="19"/>
      <c r="N216" s="25">
        <f>IFERROR(IF(IF(N215&lt;=0,0,IF(N215-H215&lt;0,0,N215-H215))=0,"",IF(N215&lt;=0,0,IF(N215-H215&lt;0,0,N215-H215))),"")</f>
        <v>131590.66580776207</v>
      </c>
      <c r="O216" s="26"/>
    </row>
    <row r="217" spans="1:19" ht="9.9499999999999993" customHeight="1">
      <c r="A217" s="19"/>
      <c r="B217" s="20" t="str">
        <f t="shared" si="8"/>
        <v>November</v>
      </c>
      <c r="C217" s="19"/>
      <c r="D217" s="21">
        <f>IFERROR(IF(N216&lt;=0,"",IF(B216="December",D216+1,D216)),"")</f>
        <v>2030</v>
      </c>
      <c r="E217" s="19"/>
      <c r="F217" s="22">
        <f t="shared" si="7"/>
        <v>742.98647092733597</v>
      </c>
      <c r="G217" s="19"/>
      <c r="H217" s="22">
        <f>IFERROR(F217-J217,"")</f>
        <v>112.98667661314926</v>
      </c>
      <c r="I217" s="19"/>
      <c r="J217" s="22">
        <f>IFERROR(IF(N217&lt;0,0,N217*$F$5/12),"")</f>
        <v>629.99979431418672</v>
      </c>
      <c r="K217" s="19"/>
      <c r="L217" s="24">
        <f>IFERROR(IF(F217&lt;=0,"",L216+H217),"")</f>
        <v>14884.76873278293</v>
      </c>
      <c r="M217" s="19"/>
      <c r="N217" s="25">
        <f>IFERROR(IF(IF(N216&lt;=0,0,IF(N216-H216&lt;0,0,N216-H216))=0,"",IF(N216&lt;=0,0,IF(N216-H216&lt;0,0,N216-H216))),"")</f>
        <v>131478.21794383027</v>
      </c>
      <c r="O217" s="26"/>
    </row>
    <row r="218" spans="1:19" ht="9.9499999999999993" customHeight="1">
      <c r="A218" s="19"/>
      <c r="B218" s="20" t="str">
        <f t="shared" si="8"/>
        <v>December</v>
      </c>
      <c r="C218" s="19"/>
      <c r="D218" s="21">
        <f>IFERROR(IF(N217&lt;=0,"",IF(B217="December",D217+1,D217)),"")</f>
        <v>2030</v>
      </c>
      <c r="E218" s="19"/>
      <c r="F218" s="22">
        <f t="shared" si="7"/>
        <v>742.98647092733597</v>
      </c>
      <c r="G218" s="19"/>
      <c r="H218" s="22">
        <f>IFERROR(F218-J218,"")</f>
        <v>113.52807110525396</v>
      </c>
      <c r="I218" s="19"/>
      <c r="J218" s="22">
        <f>IFERROR(IF(N218&lt;0,0,N218*$F$5/12),"")</f>
        <v>629.45839982208201</v>
      </c>
      <c r="K218" s="19"/>
      <c r="L218" s="24">
        <f>IFERROR(IF(F218&lt;=0,"",L217+H218),"")</f>
        <v>14998.296803888185</v>
      </c>
      <c r="M218" s="19"/>
      <c r="N218" s="25">
        <f>IFERROR(IF(IF(N217&lt;=0,0,IF(N217-H217&lt;0,0,N217-H217))=0,"",IF(N217&lt;=0,0,IF(N217-H217&lt;0,0,N217-H217))),"")</f>
        <v>131365.23126721711</v>
      </c>
      <c r="O218" s="27"/>
      <c r="P218" s="28"/>
      <c r="R218" s="28"/>
      <c r="S218" s="29"/>
    </row>
    <row r="219" spans="1:19" ht="9.9499999999999993" customHeight="1">
      <c r="A219" s="19"/>
      <c r="B219" s="20" t="str">
        <f t="shared" si="8"/>
        <v>January</v>
      </c>
      <c r="C219" s="19"/>
      <c r="D219" s="21">
        <f>IFERROR(IF(N218&lt;=0,"",IF(B218="December",D218+1,D218)),"")</f>
        <v>2031</v>
      </c>
      <c r="E219" s="19"/>
      <c r="F219" s="22">
        <f t="shared" si="7"/>
        <v>742.98647092733597</v>
      </c>
      <c r="G219" s="19"/>
      <c r="H219" s="22">
        <f>IFERROR(F219-J219,"")</f>
        <v>114.07205977929993</v>
      </c>
      <c r="I219" s="19"/>
      <c r="J219" s="22">
        <f>IFERROR(IF(N219&lt;0,0,N219*$F$5/12),"")</f>
        <v>628.91441114803604</v>
      </c>
      <c r="K219" s="19"/>
      <c r="L219" s="24">
        <f>IFERROR(IF(F219&lt;=0,"",L218+H219),"")</f>
        <v>15112.368863667485</v>
      </c>
      <c r="M219" s="19"/>
      <c r="N219" s="25">
        <f>IFERROR(IF(IF(N218&lt;=0,0,IF(N218-H218&lt;0,0,N218-H218))=0,"",IF(N218&lt;=0,0,IF(N218-H218&lt;0,0,N218-H218))),"")</f>
        <v>131251.70319611186</v>
      </c>
      <c r="O219" s="26"/>
    </row>
    <row r="220" spans="1:19" ht="9.9499999999999993" customHeight="1">
      <c r="A220" s="19"/>
      <c r="B220" s="20" t="str">
        <f t="shared" si="8"/>
        <v>February</v>
      </c>
      <c r="C220" s="19"/>
      <c r="D220" s="21">
        <f>IFERROR(IF(N219&lt;=0,"",IF(B219="December",D219+1,D219)),"")</f>
        <v>2031</v>
      </c>
      <c r="E220" s="19"/>
      <c r="F220" s="22">
        <f t="shared" si="7"/>
        <v>742.98647092733597</v>
      </c>
      <c r="G220" s="19"/>
      <c r="H220" s="22">
        <f>IFERROR(F220-J220,"")</f>
        <v>114.61865506574247</v>
      </c>
      <c r="I220" s="19"/>
      <c r="J220" s="22">
        <f>IFERROR(IF(N220&lt;0,0,N220*$F$5/12),"")</f>
        <v>628.3678158615935</v>
      </c>
      <c r="K220" s="19"/>
      <c r="L220" s="24">
        <f>IFERROR(IF(F220&lt;=0,"",L219+H220),"")</f>
        <v>15226.987518733227</v>
      </c>
      <c r="M220" s="19"/>
      <c r="N220" s="25">
        <f>IFERROR(IF(IF(N219&lt;=0,0,IF(N219-H219&lt;0,0,N219-H219))=0,"",IF(N219&lt;=0,0,IF(N219-H219&lt;0,0,N219-H219))),"")</f>
        <v>131137.63113633255</v>
      </c>
      <c r="O220" s="26"/>
    </row>
    <row r="221" spans="1:19" ht="9.9499999999999993" customHeight="1">
      <c r="A221" s="19"/>
      <c r="B221" s="20" t="str">
        <f t="shared" si="8"/>
        <v>March</v>
      </c>
      <c r="C221" s="19"/>
      <c r="D221" s="21">
        <f>IFERROR(IF(N220&lt;=0,"",IF(B220="December",D220+1,D220)),"")</f>
        <v>2031</v>
      </c>
      <c r="E221" s="19"/>
      <c r="F221" s="22">
        <f t="shared" si="7"/>
        <v>742.98647092733597</v>
      </c>
      <c r="G221" s="19"/>
      <c r="H221" s="22">
        <f>IFERROR(F221-J221,"")</f>
        <v>115.16786945459921</v>
      </c>
      <c r="I221" s="19"/>
      <c r="J221" s="22">
        <f>IFERROR(IF(N221&lt;0,0,N221*$F$5/12),"")</f>
        <v>627.81860147273676</v>
      </c>
      <c r="K221" s="19"/>
      <c r="L221" s="24">
        <f>IFERROR(IF(F221&lt;=0,"",L220+H221),"")</f>
        <v>15342.155388187826</v>
      </c>
      <c r="M221" s="19"/>
      <c r="N221" s="25">
        <f>IFERROR(IF(IF(N220&lt;=0,0,IF(N220-H220&lt;0,0,N220-H220))=0,"",IF(N220&lt;=0,0,IF(N220-H220&lt;0,0,N220-H220))),"")</f>
        <v>131023.01248126681</v>
      </c>
      <c r="O221" s="26"/>
    </row>
    <row r="222" spans="1:19" ht="9.9499999999999993" customHeight="1">
      <c r="A222" s="19"/>
      <c r="B222" s="20" t="str">
        <f t="shared" si="8"/>
        <v>April</v>
      </c>
      <c r="C222" s="19"/>
      <c r="D222" s="21">
        <f>IFERROR(IF(N221&lt;=0,"",IF(B221="December",D221+1,D221)),"")</f>
        <v>2031</v>
      </c>
      <c r="E222" s="19"/>
      <c r="F222" s="22">
        <f t="shared" si="7"/>
        <v>742.98647092733597</v>
      </c>
      <c r="G222" s="19"/>
      <c r="H222" s="22">
        <f>IFERROR(F222-J222,"")</f>
        <v>115.71971549573573</v>
      </c>
      <c r="I222" s="19"/>
      <c r="J222" s="22">
        <f>IFERROR(IF(N222&lt;0,0,N222*$F$5/12),"")</f>
        <v>627.26675543160025</v>
      </c>
      <c r="K222" s="19"/>
      <c r="L222" s="24">
        <f>IFERROR(IF(F222&lt;=0,"",L221+H222),"")</f>
        <v>15457.875103683562</v>
      </c>
      <c r="M222" s="19"/>
      <c r="N222" s="25">
        <f>IFERROR(IF(IF(N221&lt;=0,0,IF(N221-H221&lt;0,0,N221-H221))=0,"",IF(N221&lt;=0,0,IF(N221-H221&lt;0,0,N221-H221))),"")</f>
        <v>130907.84461181221</v>
      </c>
      <c r="O222" s="26"/>
    </row>
    <row r="223" spans="1:19" ht="9.9499999999999993" customHeight="1">
      <c r="A223" s="19"/>
      <c r="B223" s="20" t="str">
        <f t="shared" si="8"/>
        <v>May</v>
      </c>
      <c r="C223" s="19"/>
      <c r="D223" s="21">
        <f>IFERROR(IF(N222&lt;=0,"",IF(B222="December",D222+1,D222)),"")</f>
        <v>2031</v>
      </c>
      <c r="E223" s="19"/>
      <c r="F223" s="22">
        <f t="shared" si="7"/>
        <v>742.98647092733597</v>
      </c>
      <c r="G223" s="19"/>
      <c r="H223" s="22">
        <f>IFERROR(F223-J223,"")</f>
        <v>116.27420579915292</v>
      </c>
      <c r="I223" s="19"/>
      <c r="J223" s="22">
        <f>IFERROR(IF(N223&lt;0,0,N223*$F$5/12),"")</f>
        <v>626.71226512818305</v>
      </c>
      <c r="K223" s="19"/>
      <c r="L223" s="24">
        <f>IFERROR(IF(F223&lt;=0,"",L222+H223),"")</f>
        <v>15574.149309482715</v>
      </c>
      <c r="M223" s="19"/>
      <c r="N223" s="25">
        <f>IFERROR(IF(IF(N222&lt;=0,0,IF(N222-H222&lt;0,0,N222-H222))=0,"",IF(N222&lt;=0,0,IF(N222-H222&lt;0,0,N222-H222))),"")</f>
        <v>130792.12489631647</v>
      </c>
      <c r="O223" s="26"/>
    </row>
    <row r="224" spans="1:19" ht="9.9499999999999993" customHeight="1">
      <c r="A224" s="19"/>
      <c r="B224" s="20" t="str">
        <f t="shared" si="8"/>
        <v>June</v>
      </c>
      <c r="C224" s="19"/>
      <c r="D224" s="21">
        <f>IFERROR(IF(N223&lt;=0,"",IF(B223="December",D223+1,D223)),"")</f>
        <v>2031</v>
      </c>
      <c r="E224" s="19"/>
      <c r="F224" s="22">
        <f t="shared" si="7"/>
        <v>742.98647092733597</v>
      </c>
      <c r="G224" s="19"/>
      <c r="H224" s="22">
        <f>IFERROR(F224-J224,"")</f>
        <v>116.83135303527388</v>
      </c>
      <c r="I224" s="19"/>
      <c r="J224" s="22">
        <f>IFERROR(IF(N224&lt;0,0,N224*$F$5/12),"")</f>
        <v>626.15511789206209</v>
      </c>
      <c r="K224" s="19"/>
      <c r="L224" s="24">
        <f>IFERROR(IF(F224&lt;=0,"",L223+H224),"")</f>
        <v>15690.980662517988</v>
      </c>
      <c r="M224" s="19"/>
      <c r="N224" s="25">
        <f>IFERROR(IF(IF(N223&lt;=0,0,IF(N223-H223&lt;0,0,N223-H223))=0,"",IF(N223&lt;=0,0,IF(N223-H223&lt;0,0,N223-H223))),"")</f>
        <v>130675.85069051731</v>
      </c>
      <c r="O224" s="26"/>
    </row>
    <row r="225" spans="1:19" ht="9.9499999999999993" customHeight="1">
      <c r="A225" s="19"/>
      <c r="B225" s="20" t="str">
        <f t="shared" si="8"/>
        <v>July</v>
      </c>
      <c r="C225" s="19"/>
      <c r="D225" s="21">
        <f>IFERROR(IF(N224&lt;=0,"",IF(B224="December",D224+1,D224)),"")</f>
        <v>2031</v>
      </c>
      <c r="E225" s="19"/>
      <c r="F225" s="22">
        <f t="shared" si="7"/>
        <v>742.98647092733597</v>
      </c>
      <c r="G225" s="19"/>
      <c r="H225" s="22">
        <f>IFERROR(F225-J225,"")</f>
        <v>117.39116993523453</v>
      </c>
      <c r="I225" s="19"/>
      <c r="J225" s="22">
        <f>IFERROR(IF(N225&lt;0,0,N225*$F$5/12),"")</f>
        <v>625.59530099210144</v>
      </c>
      <c r="K225" s="19"/>
      <c r="L225" s="24">
        <f>IFERROR(IF(F225&lt;=0,"",L224+H225),"")</f>
        <v>15808.371832453222</v>
      </c>
      <c r="M225" s="19"/>
      <c r="N225" s="25">
        <f>IFERROR(IF(IF(N224&lt;=0,0,IF(N224-H224&lt;0,0,N224-H224))=0,"",IF(N224&lt;=0,0,IF(N224-H224&lt;0,0,N224-H224))),"")</f>
        <v>130559.01933748204</v>
      </c>
      <c r="O225" s="26"/>
    </row>
    <row r="226" spans="1:19" ht="9.9499999999999993" customHeight="1">
      <c r="A226" s="19"/>
      <c r="B226" s="20" t="str">
        <f t="shared" si="8"/>
        <v>August</v>
      </c>
      <c r="C226" s="19"/>
      <c r="D226" s="21">
        <f>IFERROR(IF(N225&lt;=0,"",IF(B225="December",D225+1,D225)),"")</f>
        <v>2031</v>
      </c>
      <c r="E226" s="19"/>
      <c r="F226" s="22">
        <f t="shared" si="7"/>
        <v>742.98647092733597</v>
      </c>
      <c r="G226" s="19"/>
      <c r="H226" s="22">
        <f>IFERROR(F226-J226,"")</f>
        <v>117.95366929117415</v>
      </c>
      <c r="I226" s="19"/>
      <c r="J226" s="22">
        <f>IFERROR(IF(N226&lt;0,0,N226*$F$5/12),"")</f>
        <v>625.03280163616182</v>
      </c>
      <c r="K226" s="19"/>
      <c r="L226" s="24">
        <f>IFERROR(IF(F226&lt;=0,"",L225+H226),"")</f>
        <v>15926.325501744395</v>
      </c>
      <c r="M226" s="19"/>
      <c r="N226" s="25">
        <f>IFERROR(IF(IF(N225&lt;=0,0,IF(N225-H225&lt;0,0,N225-H225))=0,"",IF(N225&lt;=0,0,IF(N225-H225&lt;0,0,N225-H225))),"")</f>
        <v>130441.62816754681</v>
      </c>
      <c r="O226" s="26"/>
    </row>
    <row r="227" spans="1:19" ht="9.9499999999999993" customHeight="1">
      <c r="A227" s="19"/>
      <c r="B227" s="20" t="str">
        <f t="shared" si="8"/>
        <v>September</v>
      </c>
      <c r="C227" s="19"/>
      <c r="D227" s="21">
        <f>IFERROR(IF(N226&lt;=0,"",IF(B226="December",D226+1,D226)),"")</f>
        <v>2031</v>
      </c>
      <c r="E227" s="19"/>
      <c r="F227" s="22">
        <f t="shared" si="7"/>
        <v>742.98647092733597</v>
      </c>
      <c r="G227" s="19"/>
      <c r="H227" s="22">
        <f>IFERROR(F227-J227,"")</f>
        <v>118.51886395652775</v>
      </c>
      <c r="I227" s="19"/>
      <c r="J227" s="22">
        <f>IFERROR(IF(N227&lt;0,0,N227*$F$5/12),"")</f>
        <v>624.46760697080822</v>
      </c>
      <c r="K227" s="19"/>
      <c r="L227" s="24">
        <f>IFERROR(IF(F227&lt;=0,"",L226+H227),"")</f>
        <v>16044.844365700923</v>
      </c>
      <c r="M227" s="19"/>
      <c r="N227" s="25">
        <f>IFERROR(IF(IF(N226&lt;=0,0,IF(N226-H226&lt;0,0,N226-H226))=0,"",IF(N226&lt;=0,0,IF(N226-H226&lt;0,0,N226-H226))),"")</f>
        <v>130323.67449825563</v>
      </c>
      <c r="O227" s="26"/>
    </row>
    <row r="228" spans="1:19" ht="9.9499999999999993" customHeight="1">
      <c r="A228" s="19"/>
      <c r="B228" s="20" t="str">
        <f t="shared" si="8"/>
        <v>October</v>
      </c>
      <c r="C228" s="19"/>
      <c r="D228" s="21">
        <f>IFERROR(IF(N227&lt;=0,"",IF(B227="December",D227+1,D227)),"")</f>
        <v>2031</v>
      </c>
      <c r="E228" s="19"/>
      <c r="F228" s="22">
        <f t="shared" si="7"/>
        <v>742.98647092733597</v>
      </c>
      <c r="G228" s="19"/>
      <c r="H228" s="22">
        <f>IFERROR(F228-J228,"")</f>
        <v>119.08676684631951</v>
      </c>
      <c r="I228" s="19"/>
      <c r="J228" s="22">
        <f>IFERROR(IF(N228&lt;0,0,N228*$F$5/12),"")</f>
        <v>623.89970408101647</v>
      </c>
      <c r="K228" s="19"/>
      <c r="L228" s="24">
        <f>IFERROR(IF(F228&lt;=0,"",L227+H228),"")</f>
        <v>16163.931132547243</v>
      </c>
      <c r="M228" s="19"/>
      <c r="N228" s="25">
        <f>IFERROR(IF(IF(N227&lt;=0,0,IF(N227-H227&lt;0,0,N227-H227))=0,"",IF(N227&lt;=0,0,IF(N227-H227&lt;0,0,N227-H227))),"")</f>
        <v>130205.1556342991</v>
      </c>
      <c r="O228" s="26"/>
    </row>
    <row r="229" spans="1:19" ht="9.9499999999999993" customHeight="1">
      <c r="A229" s="19"/>
      <c r="B229" s="20" t="str">
        <f t="shared" si="8"/>
        <v>November</v>
      </c>
      <c r="C229" s="19"/>
      <c r="D229" s="21">
        <f>IFERROR(IF(N228&lt;=0,"",IF(B228="December",D228+1,D228)),"")</f>
        <v>2031</v>
      </c>
      <c r="E229" s="19"/>
      <c r="F229" s="22">
        <f t="shared" si="7"/>
        <v>742.98647092733597</v>
      </c>
      <c r="G229" s="19"/>
      <c r="H229" s="22">
        <f>IFERROR(F229-J229,"")</f>
        <v>119.6573909374581</v>
      </c>
      <c r="I229" s="19"/>
      <c r="J229" s="22">
        <f>IFERROR(IF(N229&lt;0,0,N229*$F$5/12),"")</f>
        <v>623.32907998987787</v>
      </c>
      <c r="K229" s="19"/>
      <c r="L229" s="24">
        <f>IFERROR(IF(F229&lt;=0,"",L228+H229),"")</f>
        <v>16283.588523484701</v>
      </c>
      <c r="M229" s="19"/>
      <c r="N229" s="25">
        <f>IFERROR(IF(IF(N228&lt;=0,0,IF(N228-H228&lt;0,0,N228-H228))=0,"",IF(N228&lt;=0,0,IF(N228-H228&lt;0,0,N228-H228))),"")</f>
        <v>130086.06886745278</v>
      </c>
      <c r="O229" s="26"/>
    </row>
    <row r="230" spans="1:19" ht="9.9499999999999993" customHeight="1">
      <c r="A230" s="19"/>
      <c r="B230" s="20" t="str">
        <f t="shared" si="8"/>
        <v>December</v>
      </c>
      <c r="C230" s="19"/>
      <c r="D230" s="21">
        <f>IFERROR(IF(N229&lt;=0,"",IF(B229="December",D229+1,D229)),"")</f>
        <v>2031</v>
      </c>
      <c r="E230" s="19"/>
      <c r="F230" s="22">
        <f t="shared" si="7"/>
        <v>742.98647092733597</v>
      </c>
      <c r="G230" s="19"/>
      <c r="H230" s="22">
        <f>IFERROR(F230-J230,"")</f>
        <v>120.23074926903337</v>
      </c>
      <c r="I230" s="19"/>
      <c r="J230" s="22">
        <f>IFERROR(IF(N230&lt;0,0,N230*$F$5/12),"")</f>
        <v>622.7557216583026</v>
      </c>
      <c r="K230" s="19"/>
      <c r="L230" s="24">
        <f>IFERROR(IF(F230&lt;=0,"",L229+H230),"")</f>
        <v>16403.819272753735</v>
      </c>
      <c r="M230" s="19"/>
      <c r="N230" s="25">
        <f>IFERROR(IF(IF(N229&lt;=0,0,IF(N229-H229&lt;0,0,N229-H229))=0,"",IF(N229&lt;=0,0,IF(N229-H229&lt;0,0,N229-H229))),"")</f>
        <v>129966.41147651532</v>
      </c>
      <c r="O230" s="27"/>
      <c r="P230" s="28"/>
      <c r="R230" s="28"/>
      <c r="S230" s="29"/>
    </row>
    <row r="231" spans="1:19" ht="9.9499999999999993" customHeight="1">
      <c r="A231" s="19"/>
      <c r="B231" s="20" t="str">
        <f t="shared" si="8"/>
        <v>January</v>
      </c>
      <c r="C231" s="19"/>
      <c r="D231" s="21">
        <f>IFERROR(IF(N230&lt;=0,"",IF(B230="December",D230+1,D230)),"")</f>
        <v>2032</v>
      </c>
      <c r="E231" s="19"/>
      <c r="F231" s="22">
        <f t="shared" si="7"/>
        <v>742.98647092733597</v>
      </c>
      <c r="G231" s="19"/>
      <c r="H231" s="22">
        <f>IFERROR(F231-J231,"")</f>
        <v>120.80685494261411</v>
      </c>
      <c r="I231" s="19"/>
      <c r="J231" s="22">
        <f>IFERROR(IF(N231&lt;0,0,N231*$F$5/12),"")</f>
        <v>622.17961598472186</v>
      </c>
      <c r="K231" s="19"/>
      <c r="L231" s="24">
        <f>IFERROR(IF(F231&lt;=0,"",L230+H231),"")</f>
        <v>16524.626127696349</v>
      </c>
      <c r="M231" s="19"/>
      <c r="N231" s="25">
        <f>IFERROR(IF(IF(N230&lt;=0,0,IF(N230-H230&lt;0,0,N230-H230))=0,"",IF(N230&lt;=0,0,IF(N230-H230&lt;0,0,N230-H230))),"")</f>
        <v>129846.18072724629</v>
      </c>
      <c r="O231" s="27"/>
      <c r="P231" s="28"/>
      <c r="R231" s="28"/>
    </row>
    <row r="232" spans="1:19" ht="9.9499999999999993" customHeight="1">
      <c r="A232" s="19"/>
      <c r="B232" s="20" t="str">
        <f t="shared" si="8"/>
        <v>February</v>
      </c>
      <c r="C232" s="19"/>
      <c r="D232" s="21">
        <f>IFERROR(IF(N231&lt;=0,"",IF(B231="December",D231+1,D231)),"")</f>
        <v>2032</v>
      </c>
      <c r="E232" s="19"/>
      <c r="F232" s="22">
        <f t="shared" si="7"/>
        <v>742.98647092733597</v>
      </c>
      <c r="G232" s="19"/>
      <c r="H232" s="22">
        <f>IFERROR(F232-J232,"")</f>
        <v>121.38572112254747</v>
      </c>
      <c r="I232" s="19"/>
      <c r="J232" s="22">
        <f>IFERROR(IF(N232&lt;0,0,N232*$F$5/12),"")</f>
        <v>621.60074980478851</v>
      </c>
      <c r="K232" s="19"/>
      <c r="L232" s="24">
        <f>IFERROR(IF(F232&lt;=0,"",L231+H232),"")</f>
        <v>16646.011848818896</v>
      </c>
      <c r="M232" s="19"/>
      <c r="N232" s="25">
        <f>IFERROR(IF(IF(N231&lt;=0,0,IF(N231-H231&lt;0,0,N231-H231))=0,"",IF(N231&lt;=0,0,IF(N231-H231&lt;0,0,N231-H231))),"")</f>
        <v>129725.37387230368</v>
      </c>
      <c r="O232" s="26"/>
    </row>
    <row r="233" spans="1:19" ht="9.9499999999999993" customHeight="1">
      <c r="A233" s="19"/>
      <c r="B233" s="20" t="str">
        <f t="shared" si="8"/>
        <v>March</v>
      </c>
      <c r="C233" s="19"/>
      <c r="D233" s="21">
        <f>IFERROR(IF(N232&lt;=0,"",IF(B232="December",D232+1,D232)),"")</f>
        <v>2032</v>
      </c>
      <c r="E233" s="19"/>
      <c r="F233" s="22">
        <f t="shared" si="7"/>
        <v>742.98647092733597</v>
      </c>
      <c r="G233" s="19"/>
      <c r="H233" s="22">
        <f>IFERROR(F233-J233,"")</f>
        <v>121.96736103625972</v>
      </c>
      <c r="I233" s="19"/>
      <c r="J233" s="22">
        <f>IFERROR(IF(N233&lt;0,0,N233*$F$5/12),"")</f>
        <v>621.01910989107625</v>
      </c>
      <c r="K233" s="19"/>
      <c r="L233" s="24">
        <f>IFERROR(IF(F233&lt;=0,"",L232+H233),"")</f>
        <v>16767.979209855155</v>
      </c>
      <c r="M233" s="19"/>
      <c r="N233" s="25">
        <f>IFERROR(IF(IF(N232&lt;=0,0,IF(N232-H232&lt;0,0,N232-H232))=0,"",IF(N232&lt;=0,0,IF(N232-H232&lt;0,0,N232-H232))),"")</f>
        <v>129603.98815118114</v>
      </c>
      <c r="O233" s="26"/>
    </row>
    <row r="234" spans="1:19" ht="9.9499999999999993" customHeight="1">
      <c r="A234" s="19"/>
      <c r="B234" s="20" t="str">
        <f t="shared" si="8"/>
        <v>April</v>
      </c>
      <c r="C234" s="19"/>
      <c r="D234" s="21">
        <f>IFERROR(IF(N233&lt;=0,"",IF(B233="December",D233+1,D233)),"")</f>
        <v>2032</v>
      </c>
      <c r="E234" s="19"/>
      <c r="F234" s="22">
        <f t="shared" si="7"/>
        <v>742.98647092733597</v>
      </c>
      <c r="G234" s="19"/>
      <c r="H234" s="22">
        <f>IFERROR(F234-J234,"")</f>
        <v>122.55178797455847</v>
      </c>
      <c r="I234" s="19"/>
      <c r="J234" s="22">
        <f>IFERROR(IF(N234&lt;0,0,N234*$F$5/12),"")</f>
        <v>620.43468295277751</v>
      </c>
      <c r="K234" s="19"/>
      <c r="L234" s="24">
        <f>IFERROR(IF(F234&lt;=0,"",L233+H234),"")</f>
        <v>16890.530997829715</v>
      </c>
      <c r="M234" s="19"/>
      <c r="N234" s="25">
        <f>IFERROR(IF(IF(N233&lt;=0,0,IF(N233-H233&lt;0,0,N233-H233))=0,"",IF(N233&lt;=0,0,IF(N233-H233&lt;0,0,N233-H233))),"")</f>
        <v>129482.02079014487</v>
      </c>
      <c r="O234" s="26"/>
    </row>
    <row r="235" spans="1:19" ht="9.9499999999999993" customHeight="1">
      <c r="A235" s="19"/>
      <c r="B235" s="20" t="str">
        <f t="shared" si="8"/>
        <v>May</v>
      </c>
      <c r="C235" s="19"/>
      <c r="D235" s="21">
        <f>IFERROR(IF(N234&lt;=0,"",IF(B234="December",D234+1,D234)),"")</f>
        <v>2032</v>
      </c>
      <c r="E235" s="19"/>
      <c r="F235" s="22">
        <f t="shared" si="7"/>
        <v>742.98647092733597</v>
      </c>
      <c r="G235" s="19"/>
      <c r="H235" s="22">
        <f>IFERROR(F235-J235,"")</f>
        <v>123.13901529193652</v>
      </c>
      <c r="I235" s="19"/>
      <c r="J235" s="22">
        <f>IFERROR(IF(N235&lt;0,0,N235*$F$5/12),"")</f>
        <v>619.84745563539946</v>
      </c>
      <c r="K235" s="19"/>
      <c r="L235" s="24">
        <f>IFERROR(IF(F235&lt;=0,"",L234+H235),"")</f>
        <v>17013.670013121653</v>
      </c>
      <c r="M235" s="19"/>
      <c r="N235" s="25">
        <f>IFERROR(IF(IF(N234&lt;=0,0,IF(N234-H234&lt;0,0,N234-H234))=0,"",IF(N234&lt;=0,0,IF(N234-H234&lt;0,0,N234-H234))),"")</f>
        <v>129359.46900217031</v>
      </c>
      <c r="O235" s="26"/>
    </row>
    <row r="236" spans="1:19" ht="9.9499999999999993" customHeight="1">
      <c r="A236" s="19"/>
      <c r="B236" s="20" t="str">
        <f t="shared" si="8"/>
        <v>June</v>
      </c>
      <c r="C236" s="19"/>
      <c r="D236" s="21">
        <f>IFERROR(IF(N235&lt;=0,"",IF(B235="December",D235+1,D235)),"")</f>
        <v>2032</v>
      </c>
      <c r="E236" s="19"/>
      <c r="F236" s="22">
        <f t="shared" si="7"/>
        <v>742.98647092733597</v>
      </c>
      <c r="G236" s="19"/>
      <c r="H236" s="22">
        <f>IFERROR(F236-J236,"")</f>
        <v>123.72905640687702</v>
      </c>
      <c r="I236" s="19"/>
      <c r="J236" s="22">
        <f>IFERROR(IF(N236&lt;0,0,N236*$F$5/12),"")</f>
        <v>619.25741452045895</v>
      </c>
      <c r="K236" s="19"/>
      <c r="L236" s="24">
        <f>IFERROR(IF(F236&lt;=0,"",L235+H236),"")</f>
        <v>17137.399069528528</v>
      </c>
      <c r="M236" s="19"/>
      <c r="N236" s="25">
        <f>IFERROR(IF(IF(N235&lt;=0,0,IF(N235-H235&lt;0,0,N235-H235))=0,"",IF(N235&lt;=0,0,IF(N235-H235&lt;0,0,N235-H235))),"")</f>
        <v>129236.32998687838</v>
      </c>
      <c r="O236" s="26"/>
    </row>
    <row r="237" spans="1:19" ht="9.9499999999999993" customHeight="1">
      <c r="A237" s="19"/>
      <c r="B237" s="20" t="str">
        <f t="shared" si="8"/>
        <v>July</v>
      </c>
      <c r="C237" s="19"/>
      <c r="D237" s="21">
        <f>IFERROR(IF(N236&lt;=0,"",IF(B236="December",D236+1,D236)),"")</f>
        <v>2032</v>
      </c>
      <c r="E237" s="19"/>
      <c r="F237" s="22">
        <f t="shared" si="7"/>
        <v>742.98647092733597</v>
      </c>
      <c r="G237" s="19"/>
      <c r="H237" s="22">
        <f>IFERROR(F237-J237,"")</f>
        <v>124.32192480216008</v>
      </c>
      <c r="I237" s="19"/>
      <c r="J237" s="22">
        <f>IFERROR(IF(N237&lt;0,0,N237*$F$5/12),"")</f>
        <v>618.66454612517589</v>
      </c>
      <c r="K237" s="19"/>
      <c r="L237" s="24">
        <f>IFERROR(IF(F237&lt;=0,"",L236+H237),"")</f>
        <v>17261.720994330688</v>
      </c>
      <c r="M237" s="19"/>
      <c r="N237" s="25">
        <f>IFERROR(IF(IF(N236&lt;=0,0,IF(N236-H236&lt;0,0,N236-H236))=0,"",IF(N236&lt;=0,0,IF(N236-H236&lt;0,0,N236-H236))),"")</f>
        <v>129112.6009304715</v>
      </c>
      <c r="O237" s="26"/>
    </row>
    <row r="238" spans="1:19" ht="9.9499999999999993" customHeight="1">
      <c r="A238" s="19"/>
      <c r="B238" s="20" t="str">
        <f t="shared" si="8"/>
        <v>August</v>
      </c>
      <c r="C238" s="19"/>
      <c r="D238" s="21">
        <f>IFERROR(IF(N237&lt;=0,"",IF(B237="December",D237+1,D237)),"")</f>
        <v>2032</v>
      </c>
      <c r="E238" s="19"/>
      <c r="F238" s="22">
        <f t="shared" si="7"/>
        <v>742.98647092733597</v>
      </c>
      <c r="G238" s="19"/>
      <c r="H238" s="22">
        <f>IFERROR(F238-J238,"")</f>
        <v>124.9176340251704</v>
      </c>
      <c r="I238" s="19"/>
      <c r="J238" s="22">
        <f>IFERROR(IF(N238&lt;0,0,N238*$F$5/12),"")</f>
        <v>618.06883690216557</v>
      </c>
      <c r="K238" s="19"/>
      <c r="L238" s="24">
        <f>IFERROR(IF(F238&lt;=0,"",L237+H238),"")</f>
        <v>17386.638628355857</v>
      </c>
      <c r="M238" s="19"/>
      <c r="N238" s="25">
        <f>IFERROR(IF(IF(N237&lt;=0,0,IF(N237-H237&lt;0,0,N237-H237))=0,"",IF(N237&lt;=0,0,IF(N237-H237&lt;0,0,N237-H237))),"")</f>
        <v>128988.27900566933</v>
      </c>
      <c r="O238" s="26"/>
    </row>
    <row r="239" spans="1:19" ht="9.9499999999999993" customHeight="1">
      <c r="A239" s="19"/>
      <c r="B239" s="20" t="str">
        <f t="shared" si="8"/>
        <v>September</v>
      </c>
      <c r="C239" s="19"/>
      <c r="D239" s="21">
        <f>IFERROR(IF(N238&lt;=0,"",IF(B238="December",D238+1,D238)),"")</f>
        <v>2032</v>
      </c>
      <c r="E239" s="19"/>
      <c r="F239" s="22">
        <f t="shared" si="7"/>
        <v>742.98647092733597</v>
      </c>
      <c r="G239" s="19"/>
      <c r="H239" s="22">
        <f>IFERROR(F239-J239,"")</f>
        <v>125.51619768820774</v>
      </c>
      <c r="I239" s="19"/>
      <c r="J239" s="22">
        <f>IFERROR(IF(N239&lt;0,0,N239*$F$5/12),"")</f>
        <v>617.47027323912823</v>
      </c>
      <c r="K239" s="19"/>
      <c r="L239" s="24">
        <f>IFERROR(IF(F239&lt;=0,"",L238+H239),"")</f>
        <v>17512.154826044065</v>
      </c>
      <c r="M239" s="19"/>
      <c r="N239" s="25">
        <f>IFERROR(IF(IF(N238&lt;=0,0,IF(N238-H238&lt;0,0,N238-H238))=0,"",IF(N238&lt;=0,0,IF(N238-H238&lt;0,0,N238-H238))),"")</f>
        <v>128863.36137164416</v>
      </c>
      <c r="O239" s="26"/>
    </row>
    <row r="240" spans="1:19" ht="9.9499999999999993" customHeight="1">
      <c r="A240" s="19"/>
      <c r="B240" s="20" t="str">
        <f t="shared" si="8"/>
        <v>October</v>
      </c>
      <c r="C240" s="19"/>
      <c r="D240" s="21">
        <f>IFERROR(IF(N239&lt;=0,"",IF(B239="December",D239+1,D239)),"")</f>
        <v>2032</v>
      </c>
      <c r="E240" s="19"/>
      <c r="F240" s="22">
        <f t="shared" si="7"/>
        <v>742.98647092733597</v>
      </c>
      <c r="G240" s="19"/>
      <c r="H240" s="22">
        <f>IFERROR(F240-J240,"")</f>
        <v>126.11762946879708</v>
      </c>
      <c r="I240" s="19"/>
      <c r="J240" s="22">
        <f>IFERROR(IF(N240&lt;0,0,N240*$F$5/12),"")</f>
        <v>616.8688414585389</v>
      </c>
      <c r="K240" s="19"/>
      <c r="L240" s="24">
        <f>IFERROR(IF(F240&lt;=0,"",L239+H240),"")</f>
        <v>17638.272455512863</v>
      </c>
      <c r="M240" s="19"/>
      <c r="N240" s="25">
        <f>IFERROR(IF(IF(N239&lt;=0,0,IF(N239-H239&lt;0,0,N239-H239))=0,"",IF(N239&lt;=0,0,IF(N239-H239&lt;0,0,N239-H239))),"")</f>
        <v>128737.84517395595</v>
      </c>
      <c r="O240" s="26"/>
    </row>
    <row r="241" spans="1:19" ht="9.9499999999999993" customHeight="1">
      <c r="A241" s="19"/>
      <c r="B241" s="20" t="str">
        <f t="shared" si="8"/>
        <v>November</v>
      </c>
      <c r="C241" s="19"/>
      <c r="D241" s="21">
        <f>IFERROR(IF(N240&lt;=0,"",IF(B240="December",D240+1,D240)),"")</f>
        <v>2032</v>
      </c>
      <c r="E241" s="19"/>
      <c r="F241" s="22">
        <f t="shared" si="7"/>
        <v>742.98647092733597</v>
      </c>
      <c r="G241" s="19"/>
      <c r="H241" s="22">
        <f>IFERROR(F241-J241,"")</f>
        <v>126.72194311000158</v>
      </c>
      <c r="I241" s="19"/>
      <c r="J241" s="22">
        <f>IFERROR(IF(N241&lt;0,0,N241*$F$5/12),"")</f>
        <v>616.2645278173344</v>
      </c>
      <c r="K241" s="19"/>
      <c r="L241" s="24">
        <f>IFERROR(IF(F241&lt;=0,"",L240+H241),"")</f>
        <v>17764.994398622865</v>
      </c>
      <c r="M241" s="19"/>
      <c r="N241" s="25">
        <f>IFERROR(IF(IF(N240&lt;=0,0,IF(N240-H240&lt;0,0,N240-H240))=0,"",IF(N240&lt;=0,0,IF(N240-H240&lt;0,0,N240-H240))),"")</f>
        <v>128611.72754448716</v>
      </c>
      <c r="O241" s="26"/>
    </row>
    <row r="242" spans="1:19" ht="9.9499999999999993" customHeight="1">
      <c r="A242" s="19"/>
      <c r="B242" s="20" t="str">
        <f t="shared" si="8"/>
        <v>December</v>
      </c>
      <c r="C242" s="19"/>
      <c r="D242" s="21">
        <f>IFERROR(IF(N241&lt;=0,"",IF(B241="December",D241+1,D241)),"")</f>
        <v>2032</v>
      </c>
      <c r="E242" s="19"/>
      <c r="F242" s="22">
        <f t="shared" si="7"/>
        <v>742.98647092733597</v>
      </c>
      <c r="G242" s="19"/>
      <c r="H242" s="22">
        <f>IFERROR(F242-J242,"")</f>
        <v>127.32915242073705</v>
      </c>
      <c r="I242" s="19"/>
      <c r="J242" s="22">
        <f>IFERROR(IF(N242&lt;0,0,N242*$F$5/12),"")</f>
        <v>615.65731850659893</v>
      </c>
      <c r="K242" s="19"/>
      <c r="L242" s="24">
        <f>IFERROR(IF(F242&lt;=0,"",L241+H242),"")</f>
        <v>17892.323551043602</v>
      </c>
      <c r="M242" s="19"/>
      <c r="N242" s="25">
        <f>IFERROR(IF(IF(N241&lt;=0,0,IF(N241-H241&lt;0,0,N241-H241))=0,"",IF(N241&lt;=0,0,IF(N241-H241&lt;0,0,N241-H241))),"")</f>
        <v>128485.00560137717</v>
      </c>
      <c r="O242" s="27"/>
      <c r="P242" s="28"/>
      <c r="R242" s="28"/>
      <c r="S242" s="29"/>
    </row>
    <row r="243" spans="1:19" ht="9.9499999999999993" customHeight="1">
      <c r="A243" s="19"/>
      <c r="B243" s="20" t="str">
        <f t="shared" si="8"/>
        <v>January</v>
      </c>
      <c r="C243" s="19"/>
      <c r="D243" s="21">
        <f>IFERROR(IF(N242&lt;=0,"",IF(B242="December",D242+1,D242)),"")</f>
        <v>2033</v>
      </c>
      <c r="E243" s="19"/>
      <c r="F243" s="22">
        <f t="shared" si="7"/>
        <v>742.98647092733597</v>
      </c>
      <c r="G243" s="19"/>
      <c r="H243" s="22">
        <f>IFERROR(F243-J243,"")</f>
        <v>127.9392712760864</v>
      </c>
      <c r="I243" s="19"/>
      <c r="J243" s="22">
        <f>IFERROR(IF(N243&lt;0,0,N243*$F$5/12),"")</f>
        <v>615.04719965124957</v>
      </c>
      <c r="K243" s="19"/>
      <c r="L243" s="24">
        <f>IFERROR(IF(F243&lt;=0,"",L242+H243),"")</f>
        <v>18020.262822319688</v>
      </c>
      <c r="M243" s="19"/>
      <c r="N243" s="25">
        <f>IFERROR(IF(IF(N242&lt;=0,0,IF(N242-H242&lt;0,0,N242-H242))=0,"",IF(N242&lt;=0,0,IF(N242-H242&lt;0,0,N242-H242))),"")</f>
        <v>128357.67644895644</v>
      </c>
      <c r="O243" s="26"/>
    </row>
    <row r="244" spans="1:19" ht="9.9499999999999993" customHeight="1">
      <c r="A244" s="19"/>
      <c r="B244" s="20" t="str">
        <f t="shared" si="8"/>
        <v>February</v>
      </c>
      <c r="C244" s="19"/>
      <c r="D244" s="21">
        <f>IFERROR(IF(N243&lt;=0,"",IF(B243="December",D243+1,D243)),"")</f>
        <v>2033</v>
      </c>
      <c r="E244" s="19"/>
      <c r="F244" s="22">
        <f t="shared" si="7"/>
        <v>742.98647092733597</v>
      </c>
      <c r="G244" s="19"/>
      <c r="H244" s="22">
        <f>IFERROR(F244-J244,"")</f>
        <v>128.55231361761764</v>
      </c>
      <c r="I244" s="19"/>
      <c r="J244" s="22">
        <f>IFERROR(IF(N244&lt;0,0,N244*$F$5/12),"")</f>
        <v>614.43415730971833</v>
      </c>
      <c r="K244" s="19"/>
      <c r="L244" s="24">
        <f>IFERROR(IF(F244&lt;=0,"",L243+H244),"")</f>
        <v>18148.815135937304</v>
      </c>
      <c r="M244" s="19"/>
      <c r="N244" s="25">
        <f>IFERROR(IF(IF(N243&lt;=0,0,IF(N243-H243&lt;0,0,N243-H243))=0,"",IF(N243&lt;=0,0,IF(N243-H243&lt;0,0,N243-H243))),"")</f>
        <v>128229.73717768035</v>
      </c>
      <c r="O244" s="26"/>
    </row>
    <row r="245" spans="1:19" ht="9.9499999999999993" customHeight="1">
      <c r="A245" s="19"/>
      <c r="B245" s="20" t="str">
        <f t="shared" si="8"/>
        <v>March</v>
      </c>
      <c r="C245" s="19"/>
      <c r="D245" s="21">
        <f>IFERROR(IF(N244&lt;=0,"",IF(B244="December",D244+1,D244)),"")</f>
        <v>2033</v>
      </c>
      <c r="E245" s="19"/>
      <c r="F245" s="22">
        <f t="shared" si="7"/>
        <v>742.98647092733597</v>
      </c>
      <c r="G245" s="19"/>
      <c r="H245" s="22">
        <f>IFERROR(F245-J245,"")</f>
        <v>129.16829345370206</v>
      </c>
      <c r="I245" s="19"/>
      <c r="J245" s="22">
        <f>IFERROR(IF(N245&lt;0,0,N245*$F$5/12),"")</f>
        <v>613.81817747363391</v>
      </c>
      <c r="K245" s="19"/>
      <c r="L245" s="24">
        <f>IFERROR(IF(F245&lt;=0,"",L244+H245),"")</f>
        <v>18277.983429391006</v>
      </c>
      <c r="M245" s="19"/>
      <c r="N245" s="25">
        <f>IFERROR(IF(IF(N244&lt;=0,0,IF(N244-H244&lt;0,0,N244-H244))=0,"",IF(N244&lt;=0,0,IF(N244-H244&lt;0,0,N244-H244))),"")</f>
        <v>128101.18486406273</v>
      </c>
      <c r="O245" s="26"/>
    </row>
    <row r="246" spans="1:19" ht="9.9499999999999993" customHeight="1">
      <c r="A246" s="19"/>
      <c r="B246" s="20" t="str">
        <f t="shared" si="8"/>
        <v>April</v>
      </c>
      <c r="C246" s="19"/>
      <c r="D246" s="21">
        <f>IFERROR(IF(N245&lt;=0,"",IF(B245="December",D245+1,D245)),"")</f>
        <v>2033</v>
      </c>
      <c r="E246" s="19"/>
      <c r="F246" s="22">
        <f t="shared" si="7"/>
        <v>742.98647092733597</v>
      </c>
      <c r="G246" s="19"/>
      <c r="H246" s="22">
        <f>IFERROR(F246-J246,"")</f>
        <v>129.7872248598344</v>
      </c>
      <c r="I246" s="19"/>
      <c r="J246" s="22">
        <f>IFERROR(IF(N246&lt;0,0,N246*$F$5/12),"")</f>
        <v>613.19924606750158</v>
      </c>
      <c r="K246" s="19"/>
      <c r="L246" s="24">
        <f>IFERROR(IF(F246&lt;=0,"",L245+H246),"")</f>
        <v>18407.770654250842</v>
      </c>
      <c r="M246" s="19"/>
      <c r="N246" s="25">
        <f>IFERROR(IF(IF(N245&lt;=0,0,IF(N245-H245&lt;0,0,N245-H245))=0,"",IF(N245&lt;=0,0,IF(N245-H245&lt;0,0,N245-H245))),"")</f>
        <v>127972.01657060903</v>
      </c>
      <c r="O246" s="26"/>
    </row>
    <row r="247" spans="1:19" ht="9.9499999999999993" customHeight="1">
      <c r="A247" s="19"/>
      <c r="B247" s="20" t="str">
        <f t="shared" si="8"/>
        <v>May</v>
      </c>
      <c r="C247" s="19"/>
      <c r="D247" s="21">
        <f>IFERROR(IF(N246&lt;=0,"",IF(B246="December",D246+1,D246)),"")</f>
        <v>2033</v>
      </c>
      <c r="E247" s="19"/>
      <c r="F247" s="22">
        <f t="shared" si="7"/>
        <v>742.98647092733597</v>
      </c>
      <c r="G247" s="19"/>
      <c r="H247" s="22">
        <f>IFERROR(F247-J247,"")</f>
        <v>130.40912197895432</v>
      </c>
      <c r="I247" s="19"/>
      <c r="J247" s="22">
        <f>IFERROR(IF(N247&lt;0,0,N247*$F$5/12),"")</f>
        <v>612.57734894838165</v>
      </c>
      <c r="K247" s="19"/>
      <c r="L247" s="24">
        <f>IFERROR(IF(F247&lt;=0,"",L246+H247),"")</f>
        <v>18538.179776229797</v>
      </c>
      <c r="M247" s="19"/>
      <c r="N247" s="25">
        <f>IFERROR(IF(IF(N246&lt;=0,0,IF(N246-H246&lt;0,0,N246-H246))=0,"",IF(N246&lt;=0,0,IF(N246-H246&lt;0,0,N246-H246))),"")</f>
        <v>127842.22934574921</v>
      </c>
      <c r="O247" s="26"/>
    </row>
    <row r="248" spans="1:19" ht="9.9499999999999993" customHeight="1">
      <c r="A248" s="19"/>
      <c r="B248" s="20" t="str">
        <f t="shared" si="8"/>
        <v>June</v>
      </c>
      <c r="C248" s="19"/>
      <c r="D248" s="21">
        <f>IFERROR(IF(N247&lt;=0,"",IF(B247="December",D247+1,D247)),"")</f>
        <v>2033</v>
      </c>
      <c r="E248" s="19"/>
      <c r="F248" s="22">
        <f t="shared" si="7"/>
        <v>742.98647092733597</v>
      </c>
      <c r="G248" s="19"/>
      <c r="H248" s="22">
        <f>IFERROR(F248-J248,"")</f>
        <v>131.03399902177011</v>
      </c>
      <c r="I248" s="19"/>
      <c r="J248" s="22">
        <f>IFERROR(IF(N248&lt;0,0,N248*$F$5/12),"")</f>
        <v>611.95247190556586</v>
      </c>
      <c r="K248" s="19"/>
      <c r="L248" s="24">
        <f>IFERROR(IF(F248&lt;=0,"",L247+H248),"")</f>
        <v>18669.213775251566</v>
      </c>
      <c r="M248" s="19"/>
      <c r="N248" s="25">
        <f>IFERROR(IF(IF(N247&lt;=0,0,IF(N247-H247&lt;0,0,N247-H247))=0,"",IF(N247&lt;=0,0,IF(N247-H247&lt;0,0,N247-H247))),"")</f>
        <v>127711.82022377025</v>
      </c>
      <c r="O248" s="26"/>
    </row>
    <row r="249" spans="1:19" ht="9.9499999999999993" customHeight="1">
      <c r="A249" s="19"/>
      <c r="B249" s="20" t="str">
        <f t="shared" si="8"/>
        <v>July</v>
      </c>
      <c r="C249" s="19"/>
      <c r="D249" s="21">
        <f>IFERROR(IF(N248&lt;=0,"",IF(B248="December",D248+1,D248)),"")</f>
        <v>2033</v>
      </c>
      <c r="E249" s="19"/>
      <c r="F249" s="22">
        <f t="shared" si="7"/>
        <v>742.98647092733597</v>
      </c>
      <c r="G249" s="19"/>
      <c r="H249" s="22">
        <f>IFERROR(F249-J249,"")</f>
        <v>131.6618702670828</v>
      </c>
      <c r="I249" s="19"/>
      <c r="J249" s="22">
        <f>IFERROR(IF(N249&lt;0,0,N249*$F$5/12),"")</f>
        <v>611.32460066025317</v>
      </c>
      <c r="K249" s="19"/>
      <c r="L249" s="24">
        <f>IFERROR(IF(F249&lt;=0,"",L248+H249),"")</f>
        <v>18800.875645518649</v>
      </c>
      <c r="M249" s="19"/>
      <c r="N249" s="25">
        <f>IFERROR(IF(IF(N248&lt;=0,0,IF(N248-H248&lt;0,0,N248-H248))=0,"",IF(N248&lt;=0,0,IF(N248-H248&lt;0,0,N248-H248))),"")</f>
        <v>127580.78622474847</v>
      </c>
      <c r="O249" s="26"/>
    </row>
    <row r="250" spans="1:19" ht="9.9499999999999993" customHeight="1">
      <c r="A250" s="19"/>
      <c r="B250" s="20" t="str">
        <f t="shared" si="8"/>
        <v>August</v>
      </c>
      <c r="C250" s="19"/>
      <c r="D250" s="21">
        <f>IFERROR(IF(N249&lt;=0,"",IF(B249="December",D249+1,D249)),"")</f>
        <v>2033</v>
      </c>
      <c r="E250" s="19"/>
      <c r="F250" s="22">
        <f t="shared" si="7"/>
        <v>742.98647092733597</v>
      </c>
      <c r="G250" s="19"/>
      <c r="H250" s="22">
        <f>IFERROR(F250-J250,"")</f>
        <v>132.29275006211265</v>
      </c>
      <c r="I250" s="19"/>
      <c r="J250" s="22">
        <f>IFERROR(IF(N250&lt;0,0,N250*$F$5/12),"")</f>
        <v>610.69372086522333</v>
      </c>
      <c r="K250" s="19"/>
      <c r="L250" s="24">
        <f>IFERROR(IF(F250&lt;=0,"",L249+H250),"")</f>
        <v>18933.16839558076</v>
      </c>
      <c r="M250" s="19"/>
      <c r="N250" s="25">
        <f>IFERROR(IF(IF(N249&lt;=0,0,IF(N249-H249&lt;0,0,N249-H249))=0,"",IF(N249&lt;=0,0,IF(N249-H249&lt;0,0,N249-H249))),"")</f>
        <v>127449.12435448139</v>
      </c>
      <c r="O250" s="26"/>
    </row>
    <row r="251" spans="1:19" ht="9.9499999999999993" customHeight="1">
      <c r="A251" s="19"/>
      <c r="B251" s="20" t="str">
        <f t="shared" si="8"/>
        <v>September</v>
      </c>
      <c r="C251" s="19"/>
      <c r="D251" s="21">
        <f>IFERROR(IF(N250&lt;=0,"",IF(B250="December",D250+1,D250)),"")</f>
        <v>2033</v>
      </c>
      <c r="E251" s="19"/>
      <c r="F251" s="22">
        <f t="shared" si="7"/>
        <v>742.98647092733597</v>
      </c>
      <c r="G251" s="19"/>
      <c r="H251" s="22">
        <f>IFERROR(F251-J251,"")</f>
        <v>132.9266528228269</v>
      </c>
      <c r="I251" s="19"/>
      <c r="J251" s="22">
        <f>IFERROR(IF(N251&lt;0,0,N251*$F$5/12),"")</f>
        <v>610.05981810450908</v>
      </c>
      <c r="K251" s="19"/>
      <c r="L251" s="24">
        <f>IFERROR(IF(F251&lt;=0,"",L250+H251),"")</f>
        <v>19066.095048403586</v>
      </c>
      <c r="M251" s="19"/>
      <c r="N251" s="25">
        <f>IFERROR(IF(IF(N250&lt;=0,0,IF(N250-H250&lt;0,0,N250-H250))=0,"",IF(N250&lt;=0,0,IF(N250-H250&lt;0,0,N250-H250))),"")</f>
        <v>127316.83160441928</v>
      </c>
      <c r="O251" s="26"/>
    </row>
    <row r="252" spans="1:19" ht="9.9499999999999993" customHeight="1">
      <c r="A252" s="19"/>
      <c r="B252" s="20" t="str">
        <f t="shared" si="8"/>
        <v>October</v>
      </c>
      <c r="C252" s="19"/>
      <c r="D252" s="21">
        <f>IFERROR(IF(N251&lt;=0,"",IF(B251="December",D251+1,D251)),"")</f>
        <v>2033</v>
      </c>
      <c r="E252" s="19"/>
      <c r="F252" s="22">
        <f t="shared" si="7"/>
        <v>742.98647092733597</v>
      </c>
      <c r="G252" s="19"/>
      <c r="H252" s="22">
        <f>IFERROR(F252-J252,"")</f>
        <v>133.56359303426962</v>
      </c>
      <c r="I252" s="19"/>
      <c r="J252" s="22">
        <f>IFERROR(IF(N252&lt;0,0,N252*$F$5/12),"")</f>
        <v>609.42287789306636</v>
      </c>
      <c r="K252" s="19"/>
      <c r="L252" s="24">
        <f>IFERROR(IF(F252&lt;=0,"",L251+H252),"")</f>
        <v>19199.658641437854</v>
      </c>
      <c r="M252" s="19"/>
      <c r="N252" s="25">
        <f>IFERROR(IF(IF(N251&lt;=0,0,IF(N251-H251&lt;0,0,N251-H251))=0,"",IF(N251&lt;=0,0,IF(N251-H251&lt;0,0,N251-H251))),"")</f>
        <v>127183.90495159644</v>
      </c>
      <c r="O252" s="26"/>
    </row>
    <row r="253" spans="1:19" ht="9.9499999999999993" customHeight="1">
      <c r="A253" s="19"/>
      <c r="B253" s="20" t="str">
        <f t="shared" si="8"/>
        <v>November</v>
      </c>
      <c r="C253" s="19"/>
      <c r="D253" s="21">
        <f>IFERROR(IF(N252&lt;=0,"",IF(B252="December",D252+1,D252)),"")</f>
        <v>2033</v>
      </c>
      <c r="E253" s="19"/>
      <c r="F253" s="22">
        <f t="shared" si="7"/>
        <v>742.98647092733597</v>
      </c>
      <c r="G253" s="19"/>
      <c r="H253" s="22">
        <f>IFERROR(F253-J253,"")</f>
        <v>134.20358525089216</v>
      </c>
      <c r="I253" s="19"/>
      <c r="J253" s="22">
        <f>IFERROR(IF(N253&lt;0,0,N253*$F$5/12),"")</f>
        <v>608.78288567644381</v>
      </c>
      <c r="K253" s="19"/>
      <c r="L253" s="24">
        <f>IFERROR(IF(F253&lt;=0,"",L252+H253),"")</f>
        <v>19333.862226688747</v>
      </c>
      <c r="M253" s="19"/>
      <c r="N253" s="25">
        <f>IFERROR(IF(IF(N252&lt;=0,0,IF(N252-H252&lt;0,0,N252-H252))=0,"",IF(N252&lt;=0,0,IF(N252-H252&lt;0,0,N252-H252))),"")</f>
        <v>127050.34135856217</v>
      </c>
      <c r="O253" s="26"/>
    </row>
    <row r="254" spans="1:19" ht="9.9499999999999993" customHeight="1">
      <c r="A254" s="19"/>
      <c r="B254" s="20" t="str">
        <f t="shared" si="8"/>
        <v>December</v>
      </c>
      <c r="C254" s="19"/>
      <c r="D254" s="21">
        <f>IFERROR(IF(N253&lt;=0,"",IF(B253="December",D253+1,D253)),"")</f>
        <v>2033</v>
      </c>
      <c r="E254" s="19"/>
      <c r="F254" s="22">
        <f t="shared" si="7"/>
        <v>742.98647092733597</v>
      </c>
      <c r="G254" s="19"/>
      <c r="H254" s="22">
        <f>IFERROR(F254-J254,"")</f>
        <v>134.84664409688605</v>
      </c>
      <c r="I254" s="19"/>
      <c r="J254" s="22">
        <f>IFERROR(IF(N254&lt;0,0,N254*$F$5/12),"")</f>
        <v>608.13982683044992</v>
      </c>
      <c r="K254" s="19"/>
      <c r="L254" s="24">
        <f>IFERROR(IF(F254&lt;=0,"",L253+H254),"")</f>
        <v>19468.708870785635</v>
      </c>
      <c r="M254" s="19"/>
      <c r="N254" s="25">
        <f>IFERROR(IF(IF(N253&lt;=0,0,IF(N253-H253&lt;0,0,N253-H253))=0,"",IF(N253&lt;=0,0,IF(N253-H253&lt;0,0,N253-H253))),"")</f>
        <v>126916.13777331129</v>
      </c>
      <c r="O254" s="27"/>
      <c r="P254" s="28"/>
      <c r="R254" s="28"/>
      <c r="S254" s="29"/>
    </row>
    <row r="255" spans="1:19" ht="9.9499999999999993" customHeight="1">
      <c r="A255" s="19"/>
      <c r="B255" s="20" t="str">
        <f t="shared" si="8"/>
        <v>January</v>
      </c>
      <c r="C255" s="19"/>
      <c r="D255" s="21">
        <f>IFERROR(IF(N254&lt;=0,"",IF(B254="December",D254+1,D254)),"")</f>
        <v>2034</v>
      </c>
      <c r="E255" s="19"/>
      <c r="F255" s="22">
        <f t="shared" si="7"/>
        <v>742.98647092733597</v>
      </c>
      <c r="G255" s="19"/>
      <c r="H255" s="22">
        <f>IFERROR(F255-J255,"")</f>
        <v>135.49278426651699</v>
      </c>
      <c r="I255" s="19"/>
      <c r="J255" s="22">
        <f>IFERROR(IF(N255&lt;0,0,N255*$F$5/12),"")</f>
        <v>607.49368666081898</v>
      </c>
      <c r="K255" s="19"/>
      <c r="L255" s="24">
        <f>IFERROR(IF(F255&lt;=0,"",L254+H255),"")</f>
        <v>19604.201655052151</v>
      </c>
      <c r="M255" s="19"/>
      <c r="N255" s="25">
        <f>IFERROR(IF(IF(N254&lt;=0,0,IF(N254-H254&lt;0,0,N254-H254))=0,"",IF(N254&lt;=0,0,IF(N254-H254&lt;0,0,N254-H254))),"")</f>
        <v>126781.2911292144</v>
      </c>
      <c r="O255" s="26"/>
    </row>
    <row r="256" spans="1:19" ht="9.9499999999999993" customHeight="1">
      <c r="A256" s="19"/>
      <c r="B256" s="20" t="str">
        <f t="shared" si="8"/>
        <v>February</v>
      </c>
      <c r="C256" s="19"/>
      <c r="D256" s="21">
        <f>IFERROR(IF(N255&lt;=0,"",IF(B255="December",D255+1,D255)),"")</f>
        <v>2034</v>
      </c>
      <c r="E256" s="19"/>
      <c r="F256" s="22">
        <f t="shared" si="7"/>
        <v>742.98647092733597</v>
      </c>
      <c r="G256" s="19"/>
      <c r="H256" s="22">
        <f>IFERROR(F256-J256,"")</f>
        <v>136.14202052446069</v>
      </c>
      <c r="I256" s="19"/>
      <c r="J256" s="22">
        <f>IFERROR(IF(N256&lt;0,0,N256*$F$5/12),"")</f>
        <v>606.84445040287528</v>
      </c>
      <c r="K256" s="19"/>
      <c r="L256" s="24">
        <f>IFERROR(IF(F256&lt;=0,"",L255+H256),"")</f>
        <v>19740.343675576612</v>
      </c>
      <c r="M256" s="19"/>
      <c r="N256" s="25">
        <f>IFERROR(IF(IF(N255&lt;=0,0,IF(N255-H255&lt;0,0,N255-H255))=0,"",IF(N255&lt;=0,0,IF(N255-H255&lt;0,0,N255-H255))),"")</f>
        <v>126645.79834494788</v>
      </c>
      <c r="O256" s="26"/>
    </row>
    <row r="257" spans="1:19" ht="9.9499999999999993" customHeight="1">
      <c r="A257" s="19"/>
      <c r="B257" s="20" t="str">
        <f t="shared" si="8"/>
        <v>March</v>
      </c>
      <c r="C257" s="19"/>
      <c r="D257" s="21">
        <f>IFERROR(IF(N256&lt;=0,"",IF(B256="December",D256+1,D256)),"")</f>
        <v>2034</v>
      </c>
      <c r="E257" s="19"/>
      <c r="F257" s="22">
        <f t="shared" si="7"/>
        <v>742.98647092733597</v>
      </c>
      <c r="G257" s="19"/>
      <c r="H257" s="22">
        <f>IFERROR(F257-J257,"")</f>
        <v>136.79436770614041</v>
      </c>
      <c r="I257" s="19"/>
      <c r="J257" s="22">
        <f>IFERROR(IF(N257&lt;0,0,N257*$F$5/12),"")</f>
        <v>606.19210322119557</v>
      </c>
      <c r="K257" s="19"/>
      <c r="L257" s="24">
        <f>IFERROR(IF(F257&lt;=0,"",L256+H257),"")</f>
        <v>19877.138043282754</v>
      </c>
      <c r="M257" s="19"/>
      <c r="N257" s="25">
        <f>IFERROR(IF(IF(N256&lt;=0,0,IF(N256-H256&lt;0,0,N256-H256))=0,"",IF(N256&lt;=0,0,IF(N256-H256&lt;0,0,N256-H256))),"")</f>
        <v>126509.65632442341</v>
      </c>
      <c r="O257" s="26"/>
    </row>
    <row r="258" spans="1:19" ht="9.9499999999999993" customHeight="1">
      <c r="A258" s="19"/>
      <c r="B258" s="20" t="str">
        <f t="shared" si="8"/>
        <v>April</v>
      </c>
      <c r="C258" s="19"/>
      <c r="D258" s="21">
        <f>IFERROR(IF(N257&lt;=0,"",IF(B257="December",D257+1,D257)),"")</f>
        <v>2034</v>
      </c>
      <c r="E258" s="19"/>
      <c r="F258" s="22">
        <f t="shared" si="7"/>
        <v>742.98647092733597</v>
      </c>
      <c r="G258" s="19"/>
      <c r="H258" s="22">
        <f>IFERROR(F258-J258,"")</f>
        <v>137.44984071806562</v>
      </c>
      <c r="I258" s="19"/>
      <c r="J258" s="22">
        <f>IFERROR(IF(N258&lt;0,0,N258*$F$5/12),"")</f>
        <v>605.53663020927036</v>
      </c>
      <c r="K258" s="19"/>
      <c r="L258" s="24">
        <f>IFERROR(IF(F258&lt;=0,"",L257+H258),"")</f>
        <v>20014.587884000819</v>
      </c>
      <c r="M258" s="19"/>
      <c r="N258" s="25">
        <f>IFERROR(IF(IF(N257&lt;=0,0,IF(N257-H257&lt;0,0,N257-H257))=0,"",IF(N257&lt;=0,0,IF(N257-H257&lt;0,0,N257-H257))),"")</f>
        <v>126372.86195671727</v>
      </c>
      <c r="O258" s="26"/>
    </row>
    <row r="259" spans="1:19" ht="9.9499999999999993" customHeight="1">
      <c r="A259" s="19"/>
      <c r="B259" s="20" t="str">
        <f t="shared" si="8"/>
        <v>May</v>
      </c>
      <c r="C259" s="19"/>
      <c r="D259" s="21">
        <f>IFERROR(IF(N258&lt;=0,"",IF(B258="December",D258+1,D258)),"")</f>
        <v>2034</v>
      </c>
      <c r="E259" s="19"/>
      <c r="F259" s="22">
        <f t="shared" si="7"/>
        <v>742.98647092733597</v>
      </c>
      <c r="G259" s="19"/>
      <c r="H259" s="22">
        <f>IFERROR(F259-J259,"")</f>
        <v>138.10845453817308</v>
      </c>
      <c r="I259" s="19"/>
      <c r="J259" s="22">
        <f>IFERROR(IF(N259&lt;0,0,N259*$F$5/12),"")</f>
        <v>604.87801638916289</v>
      </c>
      <c r="K259" s="19"/>
      <c r="L259" s="24">
        <f>IFERROR(IF(F259&lt;=0,"",L258+H259),"")</f>
        <v>20152.696338538994</v>
      </c>
      <c r="M259" s="19"/>
      <c r="N259" s="25">
        <f>IFERROR(IF(IF(N258&lt;=0,0,IF(N258-H258&lt;0,0,N258-H258))=0,"",IF(N258&lt;=0,0,IF(N258-H258&lt;0,0,N258-H258))),"")</f>
        <v>126235.41211599921</v>
      </c>
      <c r="O259" s="26"/>
    </row>
    <row r="260" spans="1:19" ht="9.9499999999999993" customHeight="1">
      <c r="A260" s="19"/>
      <c r="B260" s="20" t="str">
        <f t="shared" si="8"/>
        <v>June</v>
      </c>
      <c r="C260" s="19"/>
      <c r="D260" s="21">
        <f>IFERROR(IF(N259&lt;=0,"",IF(B259="December",D259+1,D259)),"")</f>
        <v>2034</v>
      </c>
      <c r="E260" s="19"/>
      <c r="F260" s="22">
        <f t="shared" si="7"/>
        <v>742.98647092733597</v>
      </c>
      <c r="G260" s="19"/>
      <c r="H260" s="22">
        <f>IFERROR(F260-J260,"")</f>
        <v>138.77022421616857</v>
      </c>
      <c r="I260" s="19"/>
      <c r="J260" s="22">
        <f>IFERROR(IF(N260&lt;0,0,N260*$F$5/12),"")</f>
        <v>604.2162467111674</v>
      </c>
      <c r="K260" s="19"/>
      <c r="L260" s="24">
        <f>IFERROR(IF(F260&lt;=0,"",L259+H260),"")</f>
        <v>20291.466562755162</v>
      </c>
      <c r="M260" s="19"/>
      <c r="N260" s="25">
        <f>IFERROR(IF(IF(N259&lt;=0,0,IF(N259-H259&lt;0,0,N259-H259))=0,"",IF(N259&lt;=0,0,IF(N259-H259&lt;0,0,N259-H259))),"")</f>
        <v>126097.30366146103</v>
      </c>
      <c r="O260" s="26"/>
    </row>
    <row r="261" spans="1:19" ht="9.9499999999999993" customHeight="1">
      <c r="A261" s="19"/>
      <c r="B261" s="20" t="str">
        <f t="shared" si="8"/>
        <v>July</v>
      </c>
      <c r="C261" s="19"/>
      <c r="D261" s="21">
        <f>IFERROR(IF(N260&lt;=0,"",IF(B260="December",D260+1,D260)),"")</f>
        <v>2034</v>
      </c>
      <c r="E261" s="19"/>
      <c r="F261" s="22">
        <f t="shared" si="7"/>
        <v>742.98647092733597</v>
      </c>
      <c r="G261" s="19"/>
      <c r="H261" s="22">
        <f>IFERROR(F261-J261,"")</f>
        <v>139.43516487387103</v>
      </c>
      <c r="I261" s="19"/>
      <c r="J261" s="22">
        <f>IFERROR(IF(N261&lt;0,0,N261*$F$5/12),"")</f>
        <v>603.55130605346494</v>
      </c>
      <c r="K261" s="19"/>
      <c r="L261" s="24">
        <f>IFERROR(IF(F261&lt;=0,"",L260+H261),"")</f>
        <v>20430.901727629032</v>
      </c>
      <c r="M261" s="19"/>
      <c r="N261" s="25">
        <f>IFERROR(IF(IF(N260&lt;=0,0,IF(N260-H260&lt;0,0,N260-H260))=0,"",IF(N260&lt;=0,0,IF(N260-H260&lt;0,0,N260-H260))),"")</f>
        <v>125958.53343724486</v>
      </c>
      <c r="O261" s="26"/>
    </row>
    <row r="262" spans="1:19" ht="9.9499999999999993" customHeight="1">
      <c r="A262" s="19"/>
      <c r="B262" s="20" t="str">
        <f t="shared" si="8"/>
        <v>August</v>
      </c>
      <c r="C262" s="19"/>
      <c r="D262" s="21">
        <f>IFERROR(IF(N261&lt;=0,"",IF(B261="December",D261+1,D261)),"")</f>
        <v>2034</v>
      </c>
      <c r="E262" s="19"/>
      <c r="F262" s="22">
        <f t="shared" si="7"/>
        <v>742.98647092733597</v>
      </c>
      <c r="G262" s="19"/>
      <c r="H262" s="22">
        <f>IFERROR(F262-J262,"")</f>
        <v>140.10329170555826</v>
      </c>
      <c r="I262" s="19"/>
      <c r="J262" s="22">
        <f>IFERROR(IF(N262&lt;0,0,N262*$F$5/12),"")</f>
        <v>602.88317922177771</v>
      </c>
      <c r="K262" s="19"/>
      <c r="L262" s="24">
        <f>IFERROR(IF(F262&lt;=0,"",L261+H262),"")</f>
        <v>20571.005019334592</v>
      </c>
      <c r="M262" s="19"/>
      <c r="N262" s="25">
        <f>IFERROR(IF(IF(N261&lt;=0,0,IF(N261-H261&lt;0,0,N261-H261))=0,"",IF(N261&lt;=0,0,IF(N261-H261&lt;0,0,N261-H261))),"")</f>
        <v>125819.09827237099</v>
      </c>
      <c r="O262" s="26"/>
    </row>
    <row r="263" spans="1:19" ht="9.9499999999999993" customHeight="1">
      <c r="A263" s="19"/>
      <c r="B263" s="20" t="str">
        <f t="shared" si="8"/>
        <v>September</v>
      </c>
      <c r="C263" s="19"/>
      <c r="D263" s="21">
        <f>IFERROR(IF(N262&lt;=0,"",IF(B262="December",D262+1,D262)),"")</f>
        <v>2034</v>
      </c>
      <c r="E263" s="19"/>
      <c r="F263" s="22">
        <f t="shared" si="7"/>
        <v>742.98647092733597</v>
      </c>
      <c r="G263" s="19"/>
      <c r="H263" s="22">
        <f>IFERROR(F263-J263,"")</f>
        <v>140.77461997831415</v>
      </c>
      <c r="I263" s="19"/>
      <c r="J263" s="22">
        <f>IFERROR(IF(N263&lt;0,0,N263*$F$5/12),"")</f>
        <v>602.21185094902182</v>
      </c>
      <c r="K263" s="19"/>
      <c r="L263" s="24">
        <f>IFERROR(IF(F263&lt;=0,"",L262+H263),"")</f>
        <v>20711.779639312907</v>
      </c>
      <c r="M263" s="19"/>
      <c r="N263" s="25">
        <f>IFERROR(IF(IF(N262&lt;=0,0,IF(N262-H262&lt;0,0,N262-H262))=0,"",IF(N262&lt;=0,0,IF(N262-H262&lt;0,0,N262-H262))),"")</f>
        <v>125678.99498066543</v>
      </c>
      <c r="O263" s="26"/>
    </row>
    <row r="264" spans="1:19" ht="9.9499999999999993" customHeight="1">
      <c r="A264" s="19"/>
      <c r="B264" s="20" t="str">
        <f t="shared" si="8"/>
        <v>October</v>
      </c>
      <c r="C264" s="19"/>
      <c r="D264" s="21">
        <f>IFERROR(IF(N263&lt;=0,"",IF(B263="December",D263+1,D263)),"")</f>
        <v>2034</v>
      </c>
      <c r="E264" s="19"/>
      <c r="F264" s="22">
        <f t="shared" si="7"/>
        <v>742.98647092733597</v>
      </c>
      <c r="G264" s="19"/>
      <c r="H264" s="22">
        <f>IFERROR(F264-J264,"")</f>
        <v>141.44916503237687</v>
      </c>
      <c r="I264" s="19"/>
      <c r="J264" s="22">
        <f>IFERROR(IF(N264&lt;0,0,N264*$F$5/12),"")</f>
        <v>601.5373058949591</v>
      </c>
      <c r="K264" s="19"/>
      <c r="L264" s="24">
        <f>IFERROR(IF(F264&lt;=0,"",L263+H264),"")</f>
        <v>20853.228804345283</v>
      </c>
      <c r="M264" s="19"/>
      <c r="N264" s="25">
        <f>IFERROR(IF(IF(N263&lt;=0,0,IF(N263-H263&lt;0,0,N263-H263))=0,"",IF(N263&lt;=0,0,IF(N263-H263&lt;0,0,N263-H263))),"")</f>
        <v>125538.22036068712</v>
      </c>
      <c r="O264" s="26"/>
    </row>
    <row r="265" spans="1:19" ht="9.9499999999999993" customHeight="1">
      <c r="A265" s="19"/>
      <c r="B265" s="20" t="str">
        <f t="shared" si="8"/>
        <v>November</v>
      </c>
      <c r="C265" s="19"/>
      <c r="D265" s="21">
        <f>IFERROR(IF(N264&lt;=0,"",IF(B264="December",D264+1,D264)),"")</f>
        <v>2034</v>
      </c>
      <c r="E265" s="19"/>
      <c r="F265" s="22">
        <f t="shared" si="7"/>
        <v>742.98647092733597</v>
      </c>
      <c r="G265" s="19"/>
      <c r="H265" s="22">
        <f>IFERROR(F265-J265,"")</f>
        <v>142.1269422814903</v>
      </c>
      <c r="I265" s="19"/>
      <c r="J265" s="22">
        <f>IFERROR(IF(N265&lt;0,0,N265*$F$5/12),"")</f>
        <v>600.85952864584567</v>
      </c>
      <c r="K265" s="19"/>
      <c r="L265" s="24">
        <f>IFERROR(IF(F265&lt;=0,"",L264+H265),"")</f>
        <v>20995.355746626774</v>
      </c>
      <c r="M265" s="19"/>
      <c r="N265" s="25">
        <f>IFERROR(IF(IF(N264&lt;=0,0,IF(N264-H264&lt;0,0,N264-H264))=0,"",IF(N264&lt;=0,0,IF(N264-H264&lt;0,0,N264-H264))),"")</f>
        <v>125396.77119565474</v>
      </c>
      <c r="O265" s="26"/>
    </row>
    <row r="266" spans="1:19" ht="9.9499999999999993" customHeight="1">
      <c r="A266" s="19"/>
      <c r="B266" s="20" t="str">
        <f t="shared" si="8"/>
        <v>December</v>
      </c>
      <c r="C266" s="19"/>
      <c r="D266" s="21">
        <f>IFERROR(IF(N265&lt;=0,"",IF(B265="December",D265+1,D265)),"")</f>
        <v>2034</v>
      </c>
      <c r="E266" s="19"/>
      <c r="F266" s="22">
        <f t="shared" si="7"/>
        <v>742.98647092733597</v>
      </c>
      <c r="G266" s="19"/>
      <c r="H266" s="22">
        <f>IFERROR(F266-J266,"")</f>
        <v>142.80796721325578</v>
      </c>
      <c r="I266" s="19"/>
      <c r="J266" s="22">
        <f>IFERROR(IF(N266&lt;0,0,N266*$F$5/12),"")</f>
        <v>600.17850371408019</v>
      </c>
      <c r="K266" s="19"/>
      <c r="L266" s="24">
        <f>IFERROR(IF(F266&lt;=0,"",L265+H266),"")</f>
        <v>21138.163713840029</v>
      </c>
      <c r="M266" s="19"/>
      <c r="N266" s="25">
        <f>IFERROR(IF(IF(N265&lt;=0,0,IF(N265-H265&lt;0,0,N265-H265))=0,"",IF(N265&lt;=0,0,IF(N265-H265&lt;0,0,N265-H265))),"")</f>
        <v>125254.64425337325</v>
      </c>
      <c r="O266" s="27"/>
      <c r="P266" s="28"/>
      <c r="R266" s="28"/>
      <c r="S266" s="29"/>
    </row>
    <row r="267" spans="1:19" ht="9.9499999999999993" customHeight="1">
      <c r="A267" s="19"/>
      <c r="B267" s="20" t="str">
        <f t="shared" si="8"/>
        <v>January</v>
      </c>
      <c r="C267" s="19"/>
      <c r="D267" s="21">
        <f>IFERROR(IF(N266&lt;=0,"",IF(B266="December",D266+1,D266)),"")</f>
        <v>2035</v>
      </c>
      <c r="E267" s="19"/>
      <c r="F267" s="22">
        <f t="shared" si="7"/>
        <v>742.98647092733597</v>
      </c>
      <c r="G267" s="19"/>
      <c r="H267" s="22">
        <f>IFERROR(F267-J267,"")</f>
        <v>143.49225538948599</v>
      </c>
      <c r="I267" s="19"/>
      <c r="J267" s="22">
        <f>IFERROR(IF(N267&lt;0,0,N267*$F$5/12),"")</f>
        <v>599.49421553784998</v>
      </c>
      <c r="K267" s="19"/>
      <c r="L267" s="24">
        <f>IFERROR(IF(F267&lt;=0,"",L266+H267),"")</f>
        <v>21281.655969229516</v>
      </c>
      <c r="M267" s="19"/>
      <c r="N267" s="25">
        <f>IFERROR(IF(IF(N266&lt;=0,0,IF(N266-H266&lt;0,0,N266-H266))=0,"",IF(N266&lt;=0,0,IF(N266-H266&lt;0,0,N266-H266))),"")</f>
        <v>125111.83628615999</v>
      </c>
      <c r="O267" s="27"/>
      <c r="P267" s="28"/>
      <c r="R267" s="28"/>
    </row>
    <row r="268" spans="1:19" ht="9.9499999999999993" customHeight="1">
      <c r="A268" s="19"/>
      <c r="B268" s="20" t="str">
        <f t="shared" si="8"/>
        <v>February</v>
      </c>
      <c r="C268" s="19"/>
      <c r="D268" s="21">
        <f>IFERROR(IF(N267&lt;=0,"",IF(B267="December",D267+1,D267)),"")</f>
        <v>2035</v>
      </c>
      <c r="E268" s="19"/>
      <c r="F268" s="22">
        <f t="shared" ref="F268:F331" si="9">IF(N267&lt;F267,N267,F267)</f>
        <v>742.98647092733597</v>
      </c>
      <c r="G268" s="19"/>
      <c r="H268" s="22">
        <f>IFERROR(F268-J268,"")</f>
        <v>144.17982244656059</v>
      </c>
      <c r="I268" s="19"/>
      <c r="J268" s="22">
        <f>IFERROR(IF(N268&lt;0,0,N268*$F$5/12),"")</f>
        <v>598.80664848077538</v>
      </c>
      <c r="K268" s="19"/>
      <c r="L268" s="24">
        <f>IFERROR(IF(F268&lt;=0,"",L267+H268),"")</f>
        <v>21425.835791676076</v>
      </c>
      <c r="M268" s="19"/>
      <c r="N268" s="25">
        <f>IFERROR(IF(IF(N267&lt;=0,0,IF(N267-H267&lt;0,0,N267-H267))=0,"",IF(N267&lt;=0,0,IF(N267-H267&lt;0,0,N267-H267))),"")</f>
        <v>124968.3440307705</v>
      </c>
      <c r="O268" s="26"/>
    </row>
    <row r="269" spans="1:19" ht="9.9499999999999993" customHeight="1">
      <c r="A269" s="19"/>
      <c r="B269" s="20" t="str">
        <f t="shared" si="8"/>
        <v>March</v>
      </c>
      <c r="C269" s="19"/>
      <c r="D269" s="21">
        <f>IFERROR(IF(N268&lt;=0,"",IF(B268="December",D268+1,D268)),"")</f>
        <v>2035</v>
      </c>
      <c r="E269" s="19"/>
      <c r="F269" s="22">
        <f t="shared" si="9"/>
        <v>742.98647092733597</v>
      </c>
      <c r="G269" s="19"/>
      <c r="H269" s="22">
        <f>IFERROR(F269-J269,"")</f>
        <v>144.87068409578376</v>
      </c>
      <c r="I269" s="19"/>
      <c r="J269" s="22">
        <f>IFERROR(IF(N269&lt;0,0,N269*$F$5/12),"")</f>
        <v>598.11578683155221</v>
      </c>
      <c r="K269" s="19"/>
      <c r="L269" s="24">
        <f>IFERROR(IF(F269&lt;=0,"",L268+H269),"")</f>
        <v>21570.706475771858</v>
      </c>
      <c r="M269" s="19"/>
      <c r="N269" s="25">
        <f>IFERROR(IF(IF(N268&lt;=0,0,IF(N268-H268&lt;0,0,N268-H268))=0,"",IF(N268&lt;=0,0,IF(N268-H268&lt;0,0,N268-H268))),"")</f>
        <v>124824.16420832394</v>
      </c>
      <c r="O269" s="26"/>
    </row>
    <row r="270" spans="1:19" ht="9.9499999999999993" customHeight="1">
      <c r="A270" s="19"/>
      <c r="B270" s="20" t="str">
        <f t="shared" si="8"/>
        <v>April</v>
      </c>
      <c r="C270" s="19"/>
      <c r="D270" s="21">
        <f>IFERROR(IF(N269&lt;=0,"",IF(B269="December",D269+1,D269)),"")</f>
        <v>2035</v>
      </c>
      <c r="E270" s="19"/>
      <c r="F270" s="22">
        <f t="shared" si="9"/>
        <v>742.98647092733597</v>
      </c>
      <c r="G270" s="19"/>
      <c r="H270" s="22">
        <f>IFERROR(F270-J270,"")</f>
        <v>145.56485612374274</v>
      </c>
      <c r="I270" s="19"/>
      <c r="J270" s="22">
        <f>IFERROR(IF(N270&lt;0,0,N270*$F$5/12),"")</f>
        <v>597.42161480359323</v>
      </c>
      <c r="K270" s="19"/>
      <c r="L270" s="24">
        <f>IFERROR(IF(F270&lt;=0,"",L269+H270),"")</f>
        <v>21716.271331895601</v>
      </c>
      <c r="M270" s="19"/>
      <c r="N270" s="25">
        <f>IFERROR(IF(IF(N269&lt;=0,0,IF(N269-H269&lt;0,0,N269-H269))=0,"",IF(N269&lt;=0,0,IF(N269-H269&lt;0,0,N269-H269))),"")</f>
        <v>124679.29352422815</v>
      </c>
      <c r="O270" s="26"/>
    </row>
    <row r="271" spans="1:19" ht="9.9499999999999993" customHeight="1">
      <c r="A271" s="19"/>
      <c r="B271" s="20" t="str">
        <f t="shared" si="8"/>
        <v>May</v>
      </c>
      <c r="C271" s="19"/>
      <c r="D271" s="21">
        <f>IFERROR(IF(N270&lt;=0,"",IF(B270="December",D270+1,D270)),"")</f>
        <v>2035</v>
      </c>
      <c r="E271" s="19"/>
      <c r="F271" s="22">
        <f t="shared" si="9"/>
        <v>742.98647092733597</v>
      </c>
      <c r="G271" s="19"/>
      <c r="H271" s="22">
        <f>IFERROR(F271-J271,"")</f>
        <v>146.26235439266907</v>
      </c>
      <c r="I271" s="19"/>
      <c r="J271" s="22">
        <f>IFERROR(IF(N271&lt;0,0,N271*$F$5/12),"")</f>
        <v>596.7241165346669</v>
      </c>
      <c r="K271" s="19"/>
      <c r="L271" s="24">
        <f>IFERROR(IF(F271&lt;=0,"",L270+H271),"")</f>
        <v>21862.533686288269</v>
      </c>
      <c r="M271" s="19"/>
      <c r="N271" s="25">
        <f>IFERROR(IF(IF(N270&lt;=0,0,IF(N270-H270&lt;0,0,N270-H270))=0,"",IF(N270&lt;=0,0,IF(N270-H270&lt;0,0,N270-H270))),"")</f>
        <v>124533.72866810441</v>
      </c>
      <c r="O271" s="26"/>
    </row>
    <row r="272" spans="1:19" ht="9.9499999999999993" customHeight="1">
      <c r="A272" s="19"/>
      <c r="B272" s="20" t="str">
        <f t="shared" si="8"/>
        <v>June</v>
      </c>
      <c r="C272" s="19"/>
      <c r="D272" s="21">
        <f>IFERROR(IF(N271&lt;=0,"",IF(B271="December",D271+1,D271)),"")</f>
        <v>2035</v>
      </c>
      <c r="E272" s="19"/>
      <c r="F272" s="22">
        <f t="shared" si="9"/>
        <v>742.98647092733597</v>
      </c>
      <c r="G272" s="19"/>
      <c r="H272" s="22">
        <f>IFERROR(F272-J272,"")</f>
        <v>146.9631948408005</v>
      </c>
      <c r="I272" s="19"/>
      <c r="J272" s="22">
        <f>IFERROR(IF(N272&lt;0,0,N272*$F$5/12),"")</f>
        <v>596.02327608653547</v>
      </c>
      <c r="K272" s="19"/>
      <c r="L272" s="24">
        <f>IFERROR(IF(F272&lt;=0,"",L271+H272),"")</f>
        <v>22009.496881129067</v>
      </c>
      <c r="M272" s="19"/>
      <c r="N272" s="25">
        <f>IFERROR(IF(IF(N271&lt;=0,0,IF(N271-H271&lt;0,0,N271-H271))=0,"",IF(N271&lt;=0,0,IF(N271-H271&lt;0,0,N271-H271))),"")</f>
        <v>124387.46631371173</v>
      </c>
      <c r="O272" s="26"/>
    </row>
    <row r="273" spans="1:19" ht="9.9499999999999993" customHeight="1">
      <c r="A273" s="19"/>
      <c r="B273" s="20" t="str">
        <f t="shared" si="8"/>
        <v>July</v>
      </c>
      <c r="C273" s="19"/>
      <c r="D273" s="21">
        <f>IFERROR(IF(N272&lt;=0,"",IF(B272="December",D272+1,D272)),"")</f>
        <v>2035</v>
      </c>
      <c r="E273" s="19"/>
      <c r="F273" s="22">
        <f t="shared" si="9"/>
        <v>742.98647092733597</v>
      </c>
      <c r="G273" s="19"/>
      <c r="H273" s="22">
        <f>IFERROR(F273-J273,"")</f>
        <v>147.66739348274609</v>
      </c>
      <c r="I273" s="19"/>
      <c r="J273" s="22">
        <f>IFERROR(IF(N273&lt;0,0,N273*$F$5/12),"")</f>
        <v>595.31907744458988</v>
      </c>
      <c r="K273" s="19"/>
      <c r="L273" s="24">
        <f>IFERROR(IF(F273&lt;=0,"",L272+H273),"")</f>
        <v>22157.164274611812</v>
      </c>
      <c r="M273" s="19"/>
      <c r="N273" s="25">
        <f>IFERROR(IF(IF(N272&lt;=0,0,IF(N272-H272&lt;0,0,N272-H272))=0,"",IF(N272&lt;=0,0,IF(N272-H272&lt;0,0,N272-H272))),"")</f>
        <v>124240.50311887093</v>
      </c>
      <c r="O273" s="26"/>
    </row>
    <row r="274" spans="1:19" ht="9.9499999999999993" customHeight="1">
      <c r="A274" s="19"/>
      <c r="B274" s="20" t="str">
        <f t="shared" si="8"/>
        <v>August</v>
      </c>
      <c r="C274" s="19"/>
      <c r="D274" s="21">
        <f>IFERROR(IF(N273&lt;=0,"",IF(B273="December",D273+1,D273)),"")</f>
        <v>2035</v>
      </c>
      <c r="E274" s="19"/>
      <c r="F274" s="22">
        <f t="shared" si="9"/>
        <v>742.98647092733597</v>
      </c>
      <c r="G274" s="19"/>
      <c r="H274" s="22">
        <f>IFERROR(F274-J274,"")</f>
        <v>148.37496640985091</v>
      </c>
      <c r="I274" s="19"/>
      <c r="J274" s="22">
        <f>IFERROR(IF(N274&lt;0,0,N274*$F$5/12),"")</f>
        <v>594.61150451748506</v>
      </c>
      <c r="K274" s="19"/>
      <c r="L274" s="24">
        <f>IFERROR(IF(F274&lt;=0,"",L273+H274),"")</f>
        <v>22305.539241021663</v>
      </c>
      <c r="M274" s="19"/>
      <c r="N274" s="25">
        <f>IFERROR(IF(IF(N273&lt;=0,0,IF(N273-H273&lt;0,0,N273-H273))=0,"",IF(N273&lt;=0,0,IF(N273-H273&lt;0,0,N273-H273))),"")</f>
        <v>124092.83572538818</v>
      </c>
      <c r="O274" s="26"/>
    </row>
    <row r="275" spans="1:19" ht="9.9499999999999993" customHeight="1">
      <c r="A275" s="19"/>
      <c r="B275" s="20" t="str">
        <f t="shared" si="8"/>
        <v>September</v>
      </c>
      <c r="C275" s="19"/>
      <c r="D275" s="21">
        <f>IFERROR(IF(N274&lt;=0,"",IF(B274="December",D274+1,D274)),"")</f>
        <v>2035</v>
      </c>
      <c r="E275" s="19"/>
      <c r="F275" s="22">
        <f t="shared" si="9"/>
        <v>742.98647092733597</v>
      </c>
      <c r="G275" s="19"/>
      <c r="H275" s="22">
        <f>IFERROR(F275-J275,"")</f>
        <v>149.08592979056482</v>
      </c>
      <c r="I275" s="19"/>
      <c r="J275" s="22">
        <f>IFERROR(IF(N275&lt;0,0,N275*$F$5/12),"")</f>
        <v>593.90054113677115</v>
      </c>
      <c r="K275" s="19"/>
      <c r="L275" s="24">
        <f>IFERROR(IF(F275&lt;=0,"",L274+H275),"")</f>
        <v>22454.625170812229</v>
      </c>
      <c r="M275" s="19"/>
      <c r="N275" s="25">
        <f>IFERROR(IF(IF(N274&lt;=0,0,IF(N274-H274&lt;0,0,N274-H274))=0,"",IF(N274&lt;=0,0,IF(N274-H274&lt;0,0,N274-H274))),"")</f>
        <v>123944.46075897833</v>
      </c>
      <c r="O275" s="26"/>
    </row>
    <row r="276" spans="1:19" ht="9.9499999999999993" customHeight="1">
      <c r="A276" s="19"/>
      <c r="B276" s="20" t="str">
        <f t="shared" si="8"/>
        <v>October</v>
      </c>
      <c r="C276" s="19"/>
      <c r="D276" s="21">
        <f>IFERROR(IF(N275&lt;=0,"",IF(B275="December",D275+1,D275)),"")</f>
        <v>2035</v>
      </c>
      <c r="E276" s="19"/>
      <c r="F276" s="22">
        <f t="shared" si="9"/>
        <v>742.98647092733597</v>
      </c>
      <c r="G276" s="19"/>
      <c r="H276" s="22">
        <f>IFERROR(F276-J276,"")</f>
        <v>149.80029987081127</v>
      </c>
      <c r="I276" s="19"/>
      <c r="J276" s="22">
        <f>IFERROR(IF(N276&lt;0,0,N276*$F$5/12),"")</f>
        <v>593.1861710565247</v>
      </c>
      <c r="K276" s="19"/>
      <c r="L276" s="24">
        <f>IFERROR(IF(F276&lt;=0,"",L275+H276),"")</f>
        <v>22604.42547068304</v>
      </c>
      <c r="M276" s="19"/>
      <c r="N276" s="25">
        <f>IFERROR(IF(IF(N275&lt;=0,0,IF(N275-H275&lt;0,0,N275-H275))=0,"",IF(N275&lt;=0,0,IF(N275-H275&lt;0,0,N275-H275))),"")</f>
        <v>123795.37482918776</v>
      </c>
      <c r="O276" s="26"/>
    </row>
    <row r="277" spans="1:19" ht="9.9499999999999993" customHeight="1">
      <c r="A277" s="19"/>
      <c r="B277" s="20" t="str">
        <f t="shared" ref="B277:B340" si="10">IF(B276="January","February",IF(B276="February","March",IF(B276="March","April",IF(B276="April","May",IF(B276="May","June",IF(B276="June","July",IF(B276="July","August",IF(B276="August","September",IF(B276="September","October",IF(B276="October","November",IF(B276="November","December",IF(B276="December","January",0))))))))))))</f>
        <v>November</v>
      </c>
      <c r="C277" s="19"/>
      <c r="D277" s="21">
        <f>IFERROR(IF(N276&lt;=0,"",IF(B276="December",D276+1,D276)),"")</f>
        <v>2035</v>
      </c>
      <c r="E277" s="19"/>
      <c r="F277" s="22">
        <f t="shared" si="9"/>
        <v>742.98647092733597</v>
      </c>
      <c r="G277" s="19"/>
      <c r="H277" s="22">
        <f>IFERROR(F277-J277,"")</f>
        <v>150.51809297435898</v>
      </c>
      <c r="I277" s="19"/>
      <c r="J277" s="22">
        <f>IFERROR(IF(N277&lt;0,0,N277*$F$5/12),"")</f>
        <v>592.46837795297699</v>
      </c>
      <c r="K277" s="19"/>
      <c r="L277" s="24">
        <f>IFERROR(IF(F277&lt;=0,"",L276+H277),"")</f>
        <v>22754.943563657398</v>
      </c>
      <c r="M277" s="19"/>
      <c r="N277" s="25">
        <f>IFERROR(IF(IF(N276&lt;=0,0,IF(N276-H276&lt;0,0,N276-H276))=0,"",IF(N276&lt;=0,0,IF(N276-H276&lt;0,0,N276-H276))),"")</f>
        <v>123645.57452931695</v>
      </c>
      <c r="O277" s="26"/>
    </row>
    <row r="278" spans="1:19" ht="9.9499999999999993" customHeight="1">
      <c r="A278" s="19"/>
      <c r="B278" s="20" t="str">
        <f t="shared" si="10"/>
        <v>December</v>
      </c>
      <c r="C278" s="19"/>
      <c r="D278" s="21">
        <f>IFERROR(IF(N277&lt;=0,"",IF(B277="December",D277+1,D277)),"")</f>
        <v>2035</v>
      </c>
      <c r="E278" s="19"/>
      <c r="F278" s="22">
        <f t="shared" si="9"/>
        <v>742.98647092733597</v>
      </c>
      <c r="G278" s="19"/>
      <c r="H278" s="22">
        <f>IFERROR(F278-J278,"")</f>
        <v>151.23932550319444</v>
      </c>
      <c r="I278" s="19"/>
      <c r="J278" s="22">
        <f>IFERROR(IF(N278&lt;0,0,N278*$F$5/12),"")</f>
        <v>591.74714542414154</v>
      </c>
      <c r="K278" s="19"/>
      <c r="L278" s="24">
        <f>IFERROR(IF(F278&lt;=0,"",L277+H278),"")</f>
        <v>22906.182889160591</v>
      </c>
      <c r="M278" s="19"/>
      <c r="N278" s="25">
        <f>IFERROR(IF(IF(N277&lt;=0,0,IF(N277-H277&lt;0,0,N277-H277))=0,"",IF(N277&lt;=0,0,IF(N277-H277&lt;0,0,N277-H277))),"")</f>
        <v>123495.05643634258</v>
      </c>
      <c r="O278" s="27"/>
      <c r="P278" s="28"/>
      <c r="R278" s="28"/>
      <c r="S278" s="29"/>
    </row>
    <row r="279" spans="1:19" ht="9.9499999999999993" customHeight="1">
      <c r="A279" s="19"/>
      <c r="B279" s="20" t="str">
        <f t="shared" si="10"/>
        <v>January</v>
      </c>
      <c r="C279" s="19"/>
      <c r="D279" s="21">
        <f>IFERROR(IF(N278&lt;=0,"",IF(B278="December",D278+1,D278)),"")</f>
        <v>2036</v>
      </c>
      <c r="E279" s="19"/>
      <c r="F279" s="22">
        <f t="shared" si="9"/>
        <v>742.98647092733597</v>
      </c>
      <c r="G279" s="19"/>
      <c r="H279" s="22">
        <f>IFERROR(F279-J279,"")</f>
        <v>151.96401393789722</v>
      </c>
      <c r="I279" s="19"/>
      <c r="J279" s="22">
        <f>IFERROR(IF(N279&lt;0,0,N279*$F$5/12),"")</f>
        <v>591.02245698943875</v>
      </c>
      <c r="K279" s="19"/>
      <c r="L279" s="24">
        <f>IFERROR(IF(F279&lt;=0,"",L278+H279),"")</f>
        <v>23058.146903098488</v>
      </c>
      <c r="M279" s="19"/>
      <c r="N279" s="25">
        <f>IFERROR(IF(IF(N278&lt;=0,0,IF(N278-H278&lt;0,0,N278-H278))=0,"",IF(N278&lt;=0,0,IF(N278-H278&lt;0,0,N278-H278))),"")</f>
        <v>123343.81711083939</v>
      </c>
      <c r="O279" s="26"/>
    </row>
    <row r="280" spans="1:19" ht="9.9499999999999993" customHeight="1">
      <c r="A280" s="19"/>
      <c r="B280" s="20" t="str">
        <f t="shared" si="10"/>
        <v>February</v>
      </c>
      <c r="C280" s="19"/>
      <c r="D280" s="21">
        <f>IFERROR(IF(N279&lt;=0,"",IF(B279="December",D279+1,D279)),"")</f>
        <v>2036</v>
      </c>
      <c r="E280" s="19"/>
      <c r="F280" s="22">
        <f t="shared" si="9"/>
        <v>742.98647092733597</v>
      </c>
      <c r="G280" s="19"/>
      <c r="H280" s="22">
        <f>IFERROR(F280-J280,"")</f>
        <v>152.6921748380164</v>
      </c>
      <c r="I280" s="19"/>
      <c r="J280" s="22">
        <f>IFERROR(IF(N280&lt;0,0,N280*$F$5/12),"")</f>
        <v>590.29429608931957</v>
      </c>
      <c r="K280" s="19"/>
      <c r="L280" s="24">
        <f>IFERROR(IF(F280&lt;=0,"",L279+H280),"")</f>
        <v>23210.839077936504</v>
      </c>
      <c r="M280" s="19"/>
      <c r="N280" s="25">
        <f>IFERROR(IF(IF(N279&lt;=0,0,IF(N279-H279&lt;0,0,N279-H279))=0,"",IF(N279&lt;=0,0,IF(N279-H279&lt;0,0,N279-H279))),"")</f>
        <v>123191.85309690148</v>
      </c>
      <c r="O280" s="26"/>
    </row>
    <row r="281" spans="1:19" ht="9.9499999999999993" customHeight="1">
      <c r="A281" s="19"/>
      <c r="B281" s="20" t="str">
        <f t="shared" si="10"/>
        <v>March</v>
      </c>
      <c r="C281" s="19"/>
      <c r="D281" s="21">
        <f>IFERROR(IF(N280&lt;=0,"",IF(B280="December",D280+1,D280)),"")</f>
        <v>2036</v>
      </c>
      <c r="E281" s="19"/>
      <c r="F281" s="22">
        <f t="shared" si="9"/>
        <v>742.98647092733597</v>
      </c>
      <c r="G281" s="19"/>
      <c r="H281" s="22">
        <f>IFERROR(F281-J281,"")</f>
        <v>153.42382484244854</v>
      </c>
      <c r="I281" s="19"/>
      <c r="J281" s="22">
        <f>IFERROR(IF(N281&lt;0,0,N281*$F$5/12),"")</f>
        <v>589.56264608488743</v>
      </c>
      <c r="K281" s="19"/>
      <c r="L281" s="24">
        <f>IFERROR(IF(F281&lt;=0,"",L280+H281),"")</f>
        <v>23364.262902778952</v>
      </c>
      <c r="M281" s="19"/>
      <c r="N281" s="25">
        <f>IFERROR(IF(IF(N280&lt;=0,0,IF(N280-H280&lt;0,0,N280-H280))=0,"",IF(N280&lt;=0,0,IF(N280-H280&lt;0,0,N280-H280))),"")</f>
        <v>123039.16092206347</v>
      </c>
      <c r="O281" s="26"/>
    </row>
    <row r="282" spans="1:19" ht="9.9499999999999993" customHeight="1">
      <c r="A282" s="19"/>
      <c r="B282" s="20" t="str">
        <f t="shared" si="10"/>
        <v>April</v>
      </c>
      <c r="C282" s="19"/>
      <c r="D282" s="21">
        <f>IFERROR(IF(N281&lt;=0,"",IF(B281="December",D281+1,D281)),"")</f>
        <v>2036</v>
      </c>
      <c r="E282" s="19"/>
      <c r="F282" s="22">
        <f t="shared" si="9"/>
        <v>742.98647092733597</v>
      </c>
      <c r="G282" s="19"/>
      <c r="H282" s="22">
        <f>IFERROR(F282-J282,"")</f>
        <v>154.15898066981856</v>
      </c>
      <c r="I282" s="19"/>
      <c r="J282" s="22">
        <f>IFERROR(IF(N282&lt;0,0,N282*$F$5/12),"")</f>
        <v>588.82749025751741</v>
      </c>
      <c r="K282" s="19"/>
      <c r="L282" s="24">
        <f>IFERROR(IF(F282&lt;=0,"",L281+H282),"")</f>
        <v>23518.421883448769</v>
      </c>
      <c r="M282" s="19"/>
      <c r="N282" s="25">
        <f>IFERROR(IF(IF(N281&lt;=0,0,IF(N281-H281&lt;0,0,N281-H281))=0,"",IF(N281&lt;=0,0,IF(N281-H281&lt;0,0,N281-H281))),"")</f>
        <v>122885.73709722102</v>
      </c>
      <c r="O282" s="26"/>
    </row>
    <row r="283" spans="1:19" ht="9.9499999999999993" customHeight="1">
      <c r="A283" s="19"/>
      <c r="B283" s="20" t="str">
        <f t="shared" si="10"/>
        <v>May</v>
      </c>
      <c r="C283" s="19"/>
      <c r="D283" s="21">
        <f>IFERROR(IF(N282&lt;=0,"",IF(B282="December",D282+1,D282)),"")</f>
        <v>2036</v>
      </c>
      <c r="E283" s="19"/>
      <c r="F283" s="22">
        <f t="shared" si="9"/>
        <v>742.98647092733597</v>
      </c>
      <c r="G283" s="19"/>
      <c r="H283" s="22">
        <f>IFERROR(F283-J283,"")</f>
        <v>154.89765911886138</v>
      </c>
      <c r="I283" s="19"/>
      <c r="J283" s="22">
        <f>IFERROR(IF(N283&lt;0,0,N283*$F$5/12),"")</f>
        <v>588.08881180847459</v>
      </c>
      <c r="K283" s="19"/>
      <c r="L283" s="24">
        <f>IFERROR(IF(F283&lt;=0,"",L282+H283),"")</f>
        <v>23673.319542567631</v>
      </c>
      <c r="M283" s="19"/>
      <c r="N283" s="25">
        <f>IFERROR(IF(IF(N282&lt;=0,0,IF(N282-H282&lt;0,0,N282-H282))=0,"",IF(N282&lt;=0,0,IF(N282-H282&lt;0,0,N282-H282))),"")</f>
        <v>122731.5781165512</v>
      </c>
      <c r="O283" s="26"/>
    </row>
    <row r="284" spans="1:19" ht="9.9499999999999993" customHeight="1">
      <c r="A284" s="19"/>
      <c r="B284" s="20" t="str">
        <f t="shared" si="10"/>
        <v>June</v>
      </c>
      <c r="C284" s="19"/>
      <c r="D284" s="21">
        <f>IFERROR(IF(N283&lt;=0,"",IF(B283="December",D283+1,D283)),"")</f>
        <v>2036</v>
      </c>
      <c r="E284" s="19"/>
      <c r="F284" s="22">
        <f t="shared" si="9"/>
        <v>742.98647092733597</v>
      </c>
      <c r="G284" s="19"/>
      <c r="H284" s="22">
        <f>IFERROR(F284-J284,"")</f>
        <v>155.63987706880596</v>
      </c>
      <c r="I284" s="19"/>
      <c r="J284" s="22">
        <f>IFERROR(IF(N284&lt;0,0,N284*$F$5/12),"")</f>
        <v>587.34659385853001</v>
      </c>
      <c r="K284" s="19"/>
      <c r="L284" s="24">
        <f>IFERROR(IF(F284&lt;=0,"",L283+H284),"")</f>
        <v>23828.959419636438</v>
      </c>
      <c r="M284" s="19"/>
      <c r="N284" s="25">
        <f>IFERROR(IF(IF(N283&lt;=0,0,IF(N283-H283&lt;0,0,N283-H283))=0,"",IF(N283&lt;=0,0,IF(N283-H283&lt;0,0,N283-H283))),"")</f>
        <v>122576.68045743235</v>
      </c>
      <c r="O284" s="26"/>
    </row>
    <row r="285" spans="1:19" ht="9.9499999999999993" customHeight="1">
      <c r="A285" s="19"/>
      <c r="B285" s="20" t="str">
        <f t="shared" si="10"/>
        <v>July</v>
      </c>
      <c r="C285" s="19"/>
      <c r="D285" s="21">
        <f>IFERROR(IF(N284&lt;=0,"",IF(B284="December",D284+1,D284)),"")</f>
        <v>2036</v>
      </c>
      <c r="E285" s="19"/>
      <c r="F285" s="22">
        <f t="shared" si="9"/>
        <v>742.98647092733597</v>
      </c>
      <c r="G285" s="19"/>
      <c r="H285" s="22">
        <f>IFERROR(F285-J285,"")</f>
        <v>156.38565147976067</v>
      </c>
      <c r="I285" s="19"/>
      <c r="J285" s="22">
        <f>IFERROR(IF(N285&lt;0,0,N285*$F$5/12),"")</f>
        <v>586.6008194475753</v>
      </c>
      <c r="K285" s="19"/>
      <c r="L285" s="24">
        <f>IFERROR(IF(F285&lt;=0,"",L284+H285),"")</f>
        <v>23985.345071116197</v>
      </c>
      <c r="M285" s="19"/>
      <c r="N285" s="25">
        <f>IFERROR(IF(IF(N284&lt;=0,0,IF(N284-H284&lt;0,0,N284-H284))=0,"",IF(N284&lt;=0,0,IF(N284-H284&lt;0,0,N284-H284))),"")</f>
        <v>122421.04058036354</v>
      </c>
      <c r="O285" s="26"/>
    </row>
    <row r="286" spans="1:19" ht="9.9499999999999993" customHeight="1">
      <c r="A286" s="19"/>
      <c r="B286" s="20" t="str">
        <f t="shared" si="10"/>
        <v>August</v>
      </c>
      <c r="C286" s="19"/>
      <c r="D286" s="21">
        <f>IFERROR(IF(N285&lt;=0,"",IF(B285="December",D285+1,D285)),"")</f>
        <v>2036</v>
      </c>
      <c r="E286" s="19"/>
      <c r="F286" s="22">
        <f t="shared" si="9"/>
        <v>742.98647092733597</v>
      </c>
      <c r="G286" s="19"/>
      <c r="H286" s="22">
        <f>IFERROR(F286-J286,"")</f>
        <v>157.13499939310122</v>
      </c>
      <c r="I286" s="19"/>
      <c r="J286" s="22">
        <f>IFERROR(IF(N286&lt;0,0,N286*$F$5/12),"")</f>
        <v>585.85147153423475</v>
      </c>
      <c r="K286" s="19"/>
      <c r="L286" s="24">
        <f>IFERROR(IF(F286&lt;=0,"",L285+H286),"")</f>
        <v>24142.480070509297</v>
      </c>
      <c r="M286" s="19"/>
      <c r="N286" s="25">
        <f>IFERROR(IF(IF(N285&lt;=0,0,IF(N285-H285&lt;0,0,N285-H285))=0,"",IF(N285&lt;=0,0,IF(N285-H285&lt;0,0,N285-H285))),"")</f>
        <v>122264.65492888377</v>
      </c>
      <c r="O286" s="26"/>
    </row>
    <row r="287" spans="1:19" ht="9.9499999999999993" customHeight="1">
      <c r="A287" s="19"/>
      <c r="B287" s="20" t="str">
        <f t="shared" si="10"/>
        <v>September</v>
      </c>
      <c r="C287" s="19"/>
      <c r="D287" s="21">
        <f>IFERROR(IF(N286&lt;=0,"",IF(B286="December",D286+1,D286)),"")</f>
        <v>2036</v>
      </c>
      <c r="E287" s="19"/>
      <c r="F287" s="22">
        <f t="shared" si="9"/>
        <v>742.98647092733597</v>
      </c>
      <c r="G287" s="19"/>
      <c r="H287" s="22">
        <f>IFERROR(F287-J287,"")</f>
        <v>157.88793793185982</v>
      </c>
      <c r="I287" s="19"/>
      <c r="J287" s="22">
        <f>IFERROR(IF(N287&lt;0,0,N287*$F$5/12),"")</f>
        <v>585.09853299547615</v>
      </c>
      <c r="K287" s="19"/>
      <c r="L287" s="24">
        <f>IFERROR(IF(F287&lt;=0,"",L286+H287),"")</f>
        <v>24300.368008441157</v>
      </c>
      <c r="M287" s="19"/>
      <c r="N287" s="25">
        <f>IFERROR(IF(IF(N286&lt;=0,0,IF(N286-H286&lt;0,0,N286-H286))=0,"",IF(N286&lt;=0,0,IF(N286-H286&lt;0,0,N286-H286))),"")</f>
        <v>122107.51992949066</v>
      </c>
      <c r="O287" s="26"/>
    </row>
    <row r="288" spans="1:19" ht="9.9499999999999993" customHeight="1">
      <c r="A288" s="19"/>
      <c r="B288" s="20" t="str">
        <f t="shared" si="10"/>
        <v>October</v>
      </c>
      <c r="C288" s="19"/>
      <c r="D288" s="21">
        <f>IFERROR(IF(N287&lt;=0,"",IF(B287="December",D287+1,D287)),"")</f>
        <v>2036</v>
      </c>
      <c r="E288" s="19"/>
      <c r="F288" s="22">
        <f t="shared" si="9"/>
        <v>742.98647092733597</v>
      </c>
      <c r="G288" s="19"/>
      <c r="H288" s="22">
        <f>IFERROR(F288-J288,"")</f>
        <v>158.64448430111668</v>
      </c>
      <c r="I288" s="19"/>
      <c r="J288" s="22">
        <f>IFERROR(IF(N288&lt;0,0,N288*$F$5/12),"")</f>
        <v>584.3419866262193</v>
      </c>
      <c r="K288" s="19"/>
      <c r="L288" s="24">
        <f>IFERROR(IF(F288&lt;=0,"",L287+H288),"")</f>
        <v>24459.012492742273</v>
      </c>
      <c r="M288" s="19"/>
      <c r="N288" s="25">
        <f>IFERROR(IF(IF(N287&lt;=0,0,IF(N287-H287&lt;0,0,N287-H287))=0,"",IF(N287&lt;=0,0,IF(N287-H287&lt;0,0,N287-H287))),"")</f>
        <v>121949.63199155881</v>
      </c>
      <c r="O288" s="26"/>
    </row>
    <row r="289" spans="1:19" ht="9.9499999999999993" customHeight="1">
      <c r="A289" s="19"/>
      <c r="B289" s="20" t="str">
        <f t="shared" si="10"/>
        <v>November</v>
      </c>
      <c r="C289" s="19"/>
      <c r="D289" s="21">
        <f>IFERROR(IF(N288&lt;=0,"",IF(B288="December",D288+1,D288)),"")</f>
        <v>2036</v>
      </c>
      <c r="E289" s="19"/>
      <c r="F289" s="22">
        <f t="shared" si="9"/>
        <v>742.98647092733597</v>
      </c>
      <c r="G289" s="19"/>
      <c r="H289" s="22">
        <f>IFERROR(F289-J289,"")</f>
        <v>159.4046557883928</v>
      </c>
      <c r="I289" s="19"/>
      <c r="J289" s="22">
        <f>IFERROR(IF(N289&lt;0,0,N289*$F$5/12),"")</f>
        <v>583.58181513894317</v>
      </c>
      <c r="K289" s="19"/>
      <c r="L289" s="24">
        <f>IFERROR(IF(F289&lt;=0,"",L288+H289),"")</f>
        <v>24618.417148530665</v>
      </c>
      <c r="M289" s="19"/>
      <c r="N289" s="25">
        <f>IFERROR(IF(IF(N288&lt;=0,0,IF(N288-H288&lt;0,0,N288-H288))=0,"",IF(N288&lt;=0,0,IF(N288-H288&lt;0,0,N288-H288))),"")</f>
        <v>121790.9875072577</v>
      </c>
      <c r="O289" s="26"/>
    </row>
    <row r="290" spans="1:19" ht="9.9499999999999993" customHeight="1">
      <c r="A290" s="19"/>
      <c r="B290" s="20" t="str">
        <f t="shared" si="10"/>
        <v>December</v>
      </c>
      <c r="C290" s="19"/>
      <c r="D290" s="21">
        <f>IFERROR(IF(N289&lt;=0,"",IF(B289="December",D289+1,D289)),"")</f>
        <v>2036</v>
      </c>
      <c r="E290" s="19"/>
      <c r="F290" s="22">
        <f t="shared" si="9"/>
        <v>742.98647092733597</v>
      </c>
      <c r="G290" s="19"/>
      <c r="H290" s="22">
        <f>IFERROR(F290-J290,"")</f>
        <v>160.16846976404554</v>
      </c>
      <c r="I290" s="19"/>
      <c r="J290" s="22">
        <f>IFERROR(IF(N290&lt;0,0,N290*$F$5/12),"")</f>
        <v>582.81800116329043</v>
      </c>
      <c r="K290" s="19"/>
      <c r="L290" s="24">
        <f>IFERROR(IF(F290&lt;=0,"",L289+H290),"")</f>
        <v>24778.58561829471</v>
      </c>
      <c r="M290" s="19"/>
      <c r="N290" s="25">
        <f>IFERROR(IF(IF(N289&lt;=0,0,IF(N289-H289&lt;0,0,N289-H289))=0,"",IF(N289&lt;=0,0,IF(N289-H289&lt;0,0,N289-H289))),"")</f>
        <v>121631.5828514693</v>
      </c>
      <c r="O290" s="27"/>
      <c r="P290" s="28"/>
      <c r="R290" s="28"/>
      <c r="S290" s="29"/>
    </row>
    <row r="291" spans="1:19" ht="9.9499999999999993" customHeight="1">
      <c r="A291" s="19"/>
      <c r="B291" s="20" t="str">
        <f t="shared" si="10"/>
        <v>January</v>
      </c>
      <c r="C291" s="19"/>
      <c r="D291" s="21">
        <f>IFERROR(IF(N290&lt;=0,"",IF(B290="December",D290+1,D290)),"")</f>
        <v>2037</v>
      </c>
      <c r="E291" s="19"/>
      <c r="F291" s="22">
        <f t="shared" si="9"/>
        <v>742.98647092733597</v>
      </c>
      <c r="G291" s="19"/>
      <c r="H291" s="22">
        <f>IFERROR(F291-J291,"")</f>
        <v>160.93594368166487</v>
      </c>
      <c r="I291" s="19"/>
      <c r="J291" s="22">
        <f>IFERROR(IF(N291&lt;0,0,N291*$F$5/12),"")</f>
        <v>582.05052724567111</v>
      </c>
      <c r="K291" s="19"/>
      <c r="L291" s="24">
        <f>IFERROR(IF(F291&lt;=0,"",L290+H291),"")</f>
        <v>24939.521561976377</v>
      </c>
      <c r="M291" s="19"/>
      <c r="N291" s="25">
        <f>IFERROR(IF(IF(N290&lt;=0,0,IF(N290-H290&lt;0,0,N290-H290))=0,"",IF(N290&lt;=0,0,IF(N290-H290&lt;0,0,N290-H290))),"")</f>
        <v>121471.41438170525</v>
      </c>
      <c r="O291" s="26"/>
    </row>
    <row r="292" spans="1:19" ht="9.9499999999999993" customHeight="1">
      <c r="A292" s="19"/>
      <c r="B292" s="20" t="str">
        <f t="shared" si="10"/>
        <v>February</v>
      </c>
      <c r="C292" s="19"/>
      <c r="D292" s="21">
        <f>IFERROR(IF(N291&lt;=0,"",IF(B291="December",D291+1,D291)),"")</f>
        <v>2037</v>
      </c>
      <c r="E292" s="19"/>
      <c r="F292" s="22">
        <f t="shared" si="9"/>
        <v>742.98647092733597</v>
      </c>
      <c r="G292" s="19"/>
      <c r="H292" s="22">
        <f>IFERROR(F292-J292,"")</f>
        <v>161.70709507847289</v>
      </c>
      <c r="I292" s="19"/>
      <c r="J292" s="22">
        <f>IFERROR(IF(N292&lt;0,0,N292*$F$5/12),"")</f>
        <v>581.27937584886308</v>
      </c>
      <c r="K292" s="19"/>
      <c r="L292" s="24">
        <f>IFERROR(IF(F292&lt;=0,"",L291+H292),"")</f>
        <v>25101.228657054849</v>
      </c>
      <c r="M292" s="19"/>
      <c r="N292" s="25">
        <f>IFERROR(IF(IF(N291&lt;=0,0,IF(N291-H291&lt;0,0,N291-H291))=0,"",IF(N291&lt;=0,0,IF(N291-H291&lt;0,0,N291-H291))),"")</f>
        <v>121310.47843802359</v>
      </c>
      <c r="O292" s="26"/>
    </row>
    <row r="293" spans="1:19" ht="9.9499999999999993" customHeight="1">
      <c r="A293" s="19"/>
      <c r="B293" s="20" t="str">
        <f t="shared" si="10"/>
        <v>March</v>
      </c>
      <c r="C293" s="19"/>
      <c r="D293" s="21">
        <f>IFERROR(IF(N292&lt;=0,"",IF(B292="December",D292+1,D292)),"")</f>
        <v>2037</v>
      </c>
      <c r="E293" s="19"/>
      <c r="F293" s="22">
        <f t="shared" si="9"/>
        <v>742.98647092733597</v>
      </c>
      <c r="G293" s="19"/>
      <c r="H293" s="22">
        <f>IFERROR(F293-J293,"")</f>
        <v>162.48194157572391</v>
      </c>
      <c r="I293" s="19"/>
      <c r="J293" s="22">
        <f>IFERROR(IF(N293&lt;0,0,N293*$F$5/12),"")</f>
        <v>580.50452935161206</v>
      </c>
      <c r="K293" s="19"/>
      <c r="L293" s="24">
        <f>IFERROR(IF(F293&lt;=0,"",L292+H293),"")</f>
        <v>25263.710598630572</v>
      </c>
      <c r="M293" s="19"/>
      <c r="N293" s="25">
        <f>IFERROR(IF(IF(N292&lt;=0,0,IF(N292-H292&lt;0,0,N292-H292))=0,"",IF(N292&lt;=0,0,IF(N292-H292&lt;0,0,N292-H292))),"")</f>
        <v>121148.77134294513</v>
      </c>
      <c r="O293" s="26"/>
    </row>
    <row r="294" spans="1:19" ht="9.9499999999999993" customHeight="1">
      <c r="A294" s="19"/>
      <c r="B294" s="20" t="str">
        <f t="shared" si="10"/>
        <v>April</v>
      </c>
      <c r="C294" s="19"/>
      <c r="D294" s="21">
        <f>IFERROR(IF(N293&lt;=0,"",IF(B293="December",D293+1,D293)),"")</f>
        <v>2037</v>
      </c>
      <c r="E294" s="19"/>
      <c r="F294" s="22">
        <f t="shared" si="9"/>
        <v>742.98647092733597</v>
      </c>
      <c r="G294" s="19"/>
      <c r="H294" s="22">
        <f>IFERROR(F294-J294,"")</f>
        <v>163.26050087910755</v>
      </c>
      <c r="I294" s="19"/>
      <c r="J294" s="22">
        <f>IFERROR(IF(N294&lt;0,0,N294*$F$5/12),"")</f>
        <v>579.72597004822842</v>
      </c>
      <c r="K294" s="19"/>
      <c r="L294" s="24">
        <f>IFERROR(IF(F294&lt;=0,"",L293+H294),"")</f>
        <v>25426.971099509679</v>
      </c>
      <c r="M294" s="19"/>
      <c r="N294" s="25">
        <f>IFERROR(IF(IF(N293&lt;=0,0,IF(N293-H293&lt;0,0,N293-H293))=0,"",IF(N293&lt;=0,0,IF(N293-H293&lt;0,0,N293-H293))),"")</f>
        <v>120986.2894013694</v>
      </c>
      <c r="O294" s="26"/>
    </row>
    <row r="295" spans="1:19" ht="9.9499999999999993" customHeight="1">
      <c r="A295" s="19"/>
      <c r="B295" s="20" t="str">
        <f t="shared" si="10"/>
        <v>May</v>
      </c>
      <c r="C295" s="19"/>
      <c r="D295" s="21">
        <f>IFERROR(IF(N294&lt;=0,"",IF(B294="December",D294+1,D294)),"")</f>
        <v>2037</v>
      </c>
      <c r="E295" s="19"/>
      <c r="F295" s="22">
        <f t="shared" si="9"/>
        <v>742.98647092733597</v>
      </c>
      <c r="G295" s="19"/>
      <c r="H295" s="22">
        <f>IFERROR(F295-J295,"")</f>
        <v>164.04279077915339</v>
      </c>
      <c r="I295" s="19"/>
      <c r="J295" s="22">
        <f>IFERROR(IF(N295&lt;0,0,N295*$F$5/12),"")</f>
        <v>578.94368014818258</v>
      </c>
      <c r="K295" s="19"/>
      <c r="L295" s="24">
        <f>IFERROR(IF(F295&lt;=0,"",L294+H295),"")</f>
        <v>25591.013890288832</v>
      </c>
      <c r="M295" s="19"/>
      <c r="N295" s="25">
        <f>IFERROR(IF(IF(N294&lt;=0,0,IF(N294-H294&lt;0,0,N294-H294))=0,"",IF(N294&lt;=0,0,IF(N294-H294&lt;0,0,N294-H294))),"")</f>
        <v>120823.02890049029</v>
      </c>
      <c r="O295" s="26"/>
    </row>
    <row r="296" spans="1:19" ht="9.9499999999999993" customHeight="1">
      <c r="A296" s="19"/>
      <c r="B296" s="20" t="str">
        <f t="shared" si="10"/>
        <v>June</v>
      </c>
      <c r="C296" s="19"/>
      <c r="D296" s="21">
        <f>IFERROR(IF(N295&lt;=0,"",IF(B295="December",D295+1,D295)),"")</f>
        <v>2037</v>
      </c>
      <c r="E296" s="19"/>
      <c r="F296" s="22">
        <f t="shared" si="9"/>
        <v>742.98647092733597</v>
      </c>
      <c r="G296" s="19"/>
      <c r="H296" s="22">
        <f>IFERROR(F296-J296,"")</f>
        <v>164.8288291516368</v>
      </c>
      <c r="I296" s="19"/>
      <c r="J296" s="22">
        <f>IFERROR(IF(N296&lt;0,0,N296*$F$5/12),"")</f>
        <v>578.15764177569918</v>
      </c>
      <c r="K296" s="19"/>
      <c r="L296" s="24">
        <f>IFERROR(IF(F296&lt;=0,"",L295+H296),"")</f>
        <v>25755.842719440468</v>
      </c>
      <c r="M296" s="19"/>
      <c r="N296" s="25">
        <f>IFERROR(IF(IF(N295&lt;=0,0,IF(N295-H295&lt;0,0,N295-H295))=0,"",IF(N295&lt;=0,0,IF(N295-H295&lt;0,0,N295-H295))),"")</f>
        <v>120658.98610971113</v>
      </c>
      <c r="O296" s="26"/>
    </row>
    <row r="297" spans="1:19" ht="9.9499999999999993" customHeight="1">
      <c r="A297" s="19"/>
      <c r="B297" s="20" t="str">
        <f t="shared" si="10"/>
        <v>July</v>
      </c>
      <c r="C297" s="19"/>
      <c r="D297" s="21">
        <f>IFERROR(IF(N296&lt;=0,"",IF(B296="December",D296+1,D296)),"")</f>
        <v>2037</v>
      </c>
      <c r="E297" s="19"/>
      <c r="F297" s="22">
        <f t="shared" si="9"/>
        <v>742.98647092733597</v>
      </c>
      <c r="G297" s="19"/>
      <c r="H297" s="22">
        <f>IFERROR(F297-J297,"")</f>
        <v>165.61863395798832</v>
      </c>
      <c r="I297" s="19"/>
      <c r="J297" s="22">
        <f>IFERROR(IF(N297&lt;0,0,N297*$F$5/12),"")</f>
        <v>577.36783696934765</v>
      </c>
      <c r="K297" s="19"/>
      <c r="L297" s="24">
        <f>IFERROR(IF(F297&lt;=0,"",L296+H297),"")</f>
        <v>25921.461353398456</v>
      </c>
      <c r="M297" s="19"/>
      <c r="N297" s="25">
        <f>IFERROR(IF(IF(N296&lt;=0,0,IF(N296-H296&lt;0,0,N296-H296))=0,"",IF(N296&lt;=0,0,IF(N296-H296&lt;0,0,N296-H296))),"")</f>
        <v>120494.15728055949</v>
      </c>
      <c r="O297" s="26"/>
    </row>
    <row r="298" spans="1:19" ht="9.9499999999999993" customHeight="1">
      <c r="A298" s="19"/>
      <c r="B298" s="20" t="str">
        <f t="shared" si="10"/>
        <v>August</v>
      </c>
      <c r="C298" s="19"/>
      <c r="D298" s="21">
        <f>IFERROR(IF(N297&lt;=0,"",IF(B297="December",D297+1,D297)),"")</f>
        <v>2037</v>
      </c>
      <c r="E298" s="19"/>
      <c r="F298" s="22">
        <f t="shared" si="9"/>
        <v>742.98647092733597</v>
      </c>
      <c r="G298" s="19"/>
      <c r="H298" s="22">
        <f>IFERROR(F298-J298,"")</f>
        <v>166.41222324570367</v>
      </c>
      <c r="I298" s="19"/>
      <c r="J298" s="22">
        <f>IFERROR(IF(N298&lt;0,0,N298*$F$5/12),"")</f>
        <v>576.5742476816323</v>
      </c>
      <c r="K298" s="19"/>
      <c r="L298" s="24">
        <f>IFERROR(IF(F298&lt;=0,"",L297+H298),"")</f>
        <v>26087.87357664416</v>
      </c>
      <c r="M298" s="19"/>
      <c r="N298" s="25">
        <f>IFERROR(IF(IF(N297&lt;=0,0,IF(N297-H297&lt;0,0,N297-H297))=0,"",IF(N297&lt;=0,0,IF(N297-H297&lt;0,0,N297-H297))),"")</f>
        <v>120328.5386466015</v>
      </c>
      <c r="O298" s="26"/>
    </row>
    <row r="299" spans="1:19" ht="9.9499999999999993" customHeight="1">
      <c r="A299" s="19"/>
      <c r="B299" s="20" t="str">
        <f t="shared" si="10"/>
        <v>September</v>
      </c>
      <c r="C299" s="19"/>
      <c r="D299" s="21">
        <f>IFERROR(IF(N298&lt;=0,"",IF(B298="December",D298+1,D298)),"")</f>
        <v>2037</v>
      </c>
      <c r="E299" s="19"/>
      <c r="F299" s="22">
        <f t="shared" si="9"/>
        <v>742.98647092733597</v>
      </c>
      <c r="G299" s="19"/>
      <c r="H299" s="22">
        <f>IFERROR(F299-J299,"")</f>
        <v>167.20961514875603</v>
      </c>
      <c r="I299" s="19"/>
      <c r="J299" s="22">
        <f>IFERROR(IF(N299&lt;0,0,N299*$F$5/12),"")</f>
        <v>575.77685577857994</v>
      </c>
      <c r="K299" s="19"/>
      <c r="L299" s="24">
        <f>IFERROR(IF(F299&lt;=0,"",L298+H299),"")</f>
        <v>26255.083191792917</v>
      </c>
      <c r="M299" s="19"/>
      <c r="N299" s="25">
        <f>IFERROR(IF(IF(N298&lt;=0,0,IF(N298-H298&lt;0,0,N298-H298))=0,"",IF(N298&lt;=0,0,IF(N298-H298&lt;0,0,N298-H298))),"")</f>
        <v>120162.1264233558</v>
      </c>
      <c r="O299" s="26"/>
    </row>
    <row r="300" spans="1:19" ht="9.9499999999999993" customHeight="1">
      <c r="A300" s="19"/>
      <c r="B300" s="20" t="str">
        <f t="shared" si="10"/>
        <v>October</v>
      </c>
      <c r="C300" s="19"/>
      <c r="D300" s="21">
        <f>IFERROR(IF(N299&lt;=0,"",IF(B299="December",D299+1,D299)),"")</f>
        <v>2037</v>
      </c>
      <c r="E300" s="19"/>
      <c r="F300" s="22">
        <f t="shared" si="9"/>
        <v>742.98647092733597</v>
      </c>
      <c r="G300" s="19"/>
      <c r="H300" s="22">
        <f>IFERROR(F300-J300,"")</f>
        <v>168.01082788801045</v>
      </c>
      <c r="I300" s="19"/>
      <c r="J300" s="22">
        <f>IFERROR(IF(N300&lt;0,0,N300*$F$5/12),"")</f>
        <v>574.97564303932552</v>
      </c>
      <c r="K300" s="19"/>
      <c r="L300" s="24">
        <f>IFERROR(IF(F300&lt;=0,"",L299+H300),"")</f>
        <v>26423.094019680928</v>
      </c>
      <c r="M300" s="19"/>
      <c r="N300" s="25">
        <f>IFERROR(IF(IF(N299&lt;=0,0,IF(N299-H299&lt;0,0,N299-H299))=0,"",IF(N299&lt;=0,0,IF(N299-H299&lt;0,0,N299-H299))),"")</f>
        <v>119994.91680820705</v>
      </c>
      <c r="O300" s="26"/>
    </row>
    <row r="301" spans="1:19" ht="9.9499999999999993" customHeight="1">
      <c r="A301" s="19"/>
      <c r="B301" s="20" t="str">
        <f t="shared" si="10"/>
        <v>November</v>
      </c>
      <c r="C301" s="19"/>
      <c r="D301" s="21">
        <f>IFERROR(IF(N300&lt;=0,"",IF(B300="December",D300+1,D300)),"")</f>
        <v>2037</v>
      </c>
      <c r="E301" s="19"/>
      <c r="F301" s="22">
        <f t="shared" si="9"/>
        <v>742.98647092733597</v>
      </c>
      <c r="G301" s="19"/>
      <c r="H301" s="22">
        <f>IFERROR(F301-J301,"")</f>
        <v>168.81587977164054</v>
      </c>
      <c r="I301" s="19"/>
      <c r="J301" s="22">
        <f>IFERROR(IF(N301&lt;0,0,N301*$F$5/12),"")</f>
        <v>574.17059115569543</v>
      </c>
      <c r="K301" s="19"/>
      <c r="L301" s="24">
        <f>IFERROR(IF(F301&lt;=0,"",L300+H301),"")</f>
        <v>26591.90989945257</v>
      </c>
      <c r="M301" s="19"/>
      <c r="N301" s="25">
        <f>IFERROR(IF(IF(N300&lt;=0,0,IF(N300-H300&lt;0,0,N300-H300))=0,"",IF(N300&lt;=0,0,IF(N300-H300&lt;0,0,N300-H300))),"")</f>
        <v>119826.90598031905</v>
      </c>
      <c r="O301" s="26"/>
    </row>
    <row r="302" spans="1:19" ht="9.9499999999999993" customHeight="1">
      <c r="A302" s="19"/>
      <c r="B302" s="20" t="str">
        <f t="shared" si="10"/>
        <v>December</v>
      </c>
      <c r="C302" s="19"/>
      <c r="D302" s="21">
        <f>IFERROR(IF(N301&lt;=0,"",IF(B301="December",D301+1,D301)),"")</f>
        <v>2037</v>
      </c>
      <c r="E302" s="19"/>
      <c r="F302" s="22">
        <f t="shared" si="9"/>
        <v>742.98647092733597</v>
      </c>
      <c r="G302" s="19"/>
      <c r="H302" s="22">
        <f>IFERROR(F302-J302,"")</f>
        <v>169.62478919554633</v>
      </c>
      <c r="I302" s="19"/>
      <c r="J302" s="22">
        <f>IFERROR(IF(N302&lt;0,0,N302*$F$5/12),"")</f>
        <v>573.36168173178964</v>
      </c>
      <c r="K302" s="19"/>
      <c r="L302" s="24">
        <f>IFERROR(IF(F302&lt;=0,"",L301+H302),"")</f>
        <v>26761.534688648117</v>
      </c>
      <c r="M302" s="19"/>
      <c r="N302" s="25">
        <f>IFERROR(IF(IF(N301&lt;=0,0,IF(N301-H301&lt;0,0,N301-H301))=0,"",IF(N301&lt;=0,0,IF(N301-H301&lt;0,0,N301-H301))),"")</f>
        <v>119658.0901005474</v>
      </c>
      <c r="O302" s="27"/>
      <c r="P302" s="28"/>
      <c r="R302" s="28"/>
      <c r="S302" s="29"/>
    </row>
    <row r="303" spans="1:19" ht="9.9499999999999993" customHeight="1">
      <c r="A303" s="19"/>
      <c r="B303" s="20" t="str">
        <f t="shared" si="10"/>
        <v>January</v>
      </c>
      <c r="C303" s="19"/>
      <c r="D303" s="21">
        <f>IFERROR(IF(N302&lt;=0,"",IF(B302="December",D302+1,D302)),"")</f>
        <v>2038</v>
      </c>
      <c r="E303" s="19"/>
      <c r="F303" s="22">
        <f t="shared" si="9"/>
        <v>742.98647092733597</v>
      </c>
      <c r="G303" s="19"/>
      <c r="H303" s="22">
        <f>IFERROR(F303-J303,"")</f>
        <v>170.43757464377495</v>
      </c>
      <c r="I303" s="19"/>
      <c r="J303" s="22">
        <f>IFERROR(IF(N303&lt;0,0,N303*$F$5/12),"")</f>
        <v>572.54889628356102</v>
      </c>
      <c r="K303" s="19"/>
      <c r="L303" s="24">
        <f>IFERROR(IF(F303&lt;=0,"",L302+H303),"")</f>
        <v>26931.972263291893</v>
      </c>
      <c r="M303" s="19"/>
      <c r="N303" s="25">
        <f>IFERROR(IF(IF(N302&lt;=0,0,IF(N302-H302&lt;0,0,N302-H302))=0,"",IF(N302&lt;=0,0,IF(N302-H302&lt;0,0,N302-H302))),"")</f>
        <v>119488.46531135186</v>
      </c>
      <c r="O303" s="27"/>
      <c r="P303" s="28"/>
      <c r="R303" s="28"/>
    </row>
    <row r="304" spans="1:19" ht="9.9499999999999993" customHeight="1">
      <c r="A304" s="19"/>
      <c r="B304" s="20" t="str">
        <f t="shared" si="10"/>
        <v>February</v>
      </c>
      <c r="C304" s="19"/>
      <c r="D304" s="21">
        <f>IFERROR(IF(N303&lt;=0,"",IF(B303="December",D303+1,D303)),"")</f>
        <v>2038</v>
      </c>
      <c r="E304" s="19"/>
      <c r="F304" s="22">
        <f t="shared" si="9"/>
        <v>742.98647092733597</v>
      </c>
      <c r="G304" s="19"/>
      <c r="H304" s="22">
        <f>IFERROR(F304-J304,"")</f>
        <v>171.25425468894309</v>
      </c>
      <c r="I304" s="19"/>
      <c r="J304" s="22">
        <f>IFERROR(IF(N304&lt;0,0,N304*$F$5/12),"")</f>
        <v>571.73221623839288</v>
      </c>
      <c r="K304" s="19"/>
      <c r="L304" s="24">
        <f>IFERROR(IF(F304&lt;=0,"",L303+H304),"")</f>
        <v>27103.226517980835</v>
      </c>
      <c r="M304" s="19"/>
      <c r="N304" s="25">
        <f>IFERROR(IF(IF(N303&lt;=0,0,IF(N303-H303&lt;0,0,N303-H303))=0,"",IF(N303&lt;=0,0,IF(N303-H303&lt;0,0,N303-H303))),"")</f>
        <v>119318.02773670809</v>
      </c>
      <c r="O304" s="26"/>
    </row>
    <row r="305" spans="1:19" ht="9.9499999999999993" customHeight="1">
      <c r="A305" s="19"/>
      <c r="B305" s="20" t="str">
        <f t="shared" si="10"/>
        <v>March</v>
      </c>
      <c r="C305" s="19"/>
      <c r="D305" s="21">
        <f>IFERROR(IF(N304&lt;=0,"",IF(B304="December",D304+1,D304)),"")</f>
        <v>2038</v>
      </c>
      <c r="E305" s="19"/>
      <c r="F305" s="22">
        <f t="shared" si="9"/>
        <v>742.98647092733597</v>
      </c>
      <c r="G305" s="19"/>
      <c r="H305" s="22">
        <f>IFERROR(F305-J305,"")</f>
        <v>172.07484799266092</v>
      </c>
      <c r="I305" s="19"/>
      <c r="J305" s="22">
        <f>IFERROR(IF(N305&lt;0,0,N305*$F$5/12),"")</f>
        <v>570.91162293467505</v>
      </c>
      <c r="K305" s="19"/>
      <c r="L305" s="24">
        <f>IFERROR(IF(F305&lt;=0,"",L304+H305),"")</f>
        <v>27275.301365973497</v>
      </c>
      <c r="M305" s="19"/>
      <c r="N305" s="25">
        <f>IFERROR(IF(IF(N304&lt;=0,0,IF(N304-H304&lt;0,0,N304-H304))=0,"",IF(N304&lt;=0,0,IF(N304-H304&lt;0,0,N304-H304))),"")</f>
        <v>119146.77348201914</v>
      </c>
      <c r="O305" s="26"/>
    </row>
    <row r="306" spans="1:19" ht="9.9499999999999993" customHeight="1">
      <c r="A306" s="19"/>
      <c r="B306" s="20" t="str">
        <f t="shared" si="10"/>
        <v>April</v>
      </c>
      <c r="C306" s="19"/>
      <c r="D306" s="21">
        <f>IFERROR(IF(N305&lt;=0,"",IF(B305="December",D305+1,D305)),"")</f>
        <v>2038</v>
      </c>
      <c r="E306" s="19"/>
      <c r="F306" s="22">
        <f t="shared" si="9"/>
        <v>742.98647092733597</v>
      </c>
      <c r="G306" s="19"/>
      <c r="H306" s="22">
        <f>IFERROR(F306-J306,"")</f>
        <v>172.89937330595899</v>
      </c>
      <c r="I306" s="19"/>
      <c r="J306" s="22">
        <f>IFERROR(IF(N306&lt;0,0,N306*$F$5/12),"")</f>
        <v>570.08709762137698</v>
      </c>
      <c r="K306" s="19"/>
      <c r="L306" s="24">
        <f>IFERROR(IF(F306&lt;=0,"",L305+H306),"")</f>
        <v>27448.200739279455</v>
      </c>
      <c r="M306" s="19"/>
      <c r="N306" s="25">
        <f>IFERROR(IF(IF(N305&lt;=0,0,IF(N305-H305&lt;0,0,N305-H305))=0,"",IF(N305&lt;=0,0,IF(N305-H305&lt;0,0,N305-H305))),"")</f>
        <v>118974.69863402648</v>
      </c>
      <c r="O306" s="26"/>
    </row>
    <row r="307" spans="1:19" ht="9.9499999999999993" customHeight="1">
      <c r="A307" s="19"/>
      <c r="B307" s="20" t="str">
        <f t="shared" si="10"/>
        <v>May</v>
      </c>
      <c r="C307" s="19"/>
      <c r="D307" s="21">
        <f>IFERROR(IF(N306&lt;=0,"",IF(B306="December",D306+1,D306)),"")</f>
        <v>2038</v>
      </c>
      <c r="E307" s="19"/>
      <c r="F307" s="22">
        <f t="shared" si="9"/>
        <v>742.98647092733597</v>
      </c>
      <c r="G307" s="19"/>
      <c r="H307" s="22">
        <f>IFERROR(F307-J307,"")</f>
        <v>173.72784946971683</v>
      </c>
      <c r="I307" s="19"/>
      <c r="J307" s="22">
        <f>IFERROR(IF(N307&lt;0,0,N307*$F$5/12),"")</f>
        <v>569.25862145761914</v>
      </c>
      <c r="K307" s="19"/>
      <c r="L307" s="24">
        <f>IFERROR(IF(F307&lt;=0,"",L306+H307),"")</f>
        <v>27621.928588749171</v>
      </c>
      <c r="M307" s="19"/>
      <c r="N307" s="25">
        <f>IFERROR(IF(IF(N306&lt;=0,0,IF(N306-H306&lt;0,0,N306-H306))=0,"",IF(N306&lt;=0,0,IF(N306-H306&lt;0,0,N306-H306))),"")</f>
        <v>118801.79926072052</v>
      </c>
      <c r="O307" s="26"/>
    </row>
    <row r="308" spans="1:19" ht="9.9499999999999993" customHeight="1">
      <c r="A308" s="19"/>
      <c r="B308" s="20" t="str">
        <f t="shared" si="10"/>
        <v>June</v>
      </c>
      <c r="C308" s="19"/>
      <c r="D308" s="21">
        <f>IFERROR(IF(N307&lt;=0,"",IF(B307="December",D307+1,D307)),"")</f>
        <v>2038</v>
      </c>
      <c r="E308" s="19"/>
      <c r="F308" s="22">
        <f t="shared" si="9"/>
        <v>742.98647092733597</v>
      </c>
      <c r="G308" s="19"/>
      <c r="H308" s="22">
        <f>IFERROR(F308-J308,"")</f>
        <v>174.56029541509247</v>
      </c>
      <c r="I308" s="19"/>
      <c r="J308" s="22">
        <f>IFERROR(IF(N308&lt;0,0,N308*$F$5/12),"")</f>
        <v>568.4261755122435</v>
      </c>
      <c r="K308" s="19"/>
      <c r="L308" s="24">
        <f>IFERROR(IF(F308&lt;=0,"",L307+H308),"")</f>
        <v>27796.488884164264</v>
      </c>
      <c r="M308" s="19"/>
      <c r="N308" s="25">
        <f>IFERROR(IF(IF(N307&lt;=0,0,IF(N307-H307&lt;0,0,N307-H307))=0,"",IF(N307&lt;=0,0,IF(N307-H307&lt;0,0,N307-H307))),"")</f>
        <v>118628.0714112508</v>
      </c>
      <c r="O308" s="26"/>
    </row>
    <row r="309" spans="1:19" ht="9.9499999999999993" customHeight="1">
      <c r="A309" s="19"/>
      <c r="B309" s="20" t="str">
        <f t="shared" si="10"/>
        <v>July</v>
      </c>
      <c r="C309" s="19"/>
      <c r="D309" s="21">
        <f>IFERROR(IF(N308&lt;=0,"",IF(B308="December",D308+1,D308)),"")</f>
        <v>2038</v>
      </c>
      <c r="E309" s="19"/>
      <c r="F309" s="22">
        <f t="shared" si="9"/>
        <v>742.98647092733597</v>
      </c>
      <c r="G309" s="19"/>
      <c r="H309" s="22">
        <f>IFERROR(F309-J309,"")</f>
        <v>175.39673016395659</v>
      </c>
      <c r="I309" s="19"/>
      <c r="J309" s="22">
        <f>IFERROR(IF(N309&lt;0,0,N309*$F$5/12),"")</f>
        <v>567.58974076337938</v>
      </c>
      <c r="K309" s="19"/>
      <c r="L309" s="24">
        <f>IFERROR(IF(F309&lt;=0,"",L308+H309),"")</f>
        <v>27971.885614328221</v>
      </c>
      <c r="M309" s="19"/>
      <c r="N309" s="25">
        <f>IFERROR(IF(IF(N308&lt;=0,0,IF(N308-H308&lt;0,0,N308-H308))=0,"",IF(N308&lt;=0,0,IF(N308-H308&lt;0,0,N308-H308))),"")</f>
        <v>118453.5111158357</v>
      </c>
      <c r="O309" s="26"/>
    </row>
    <row r="310" spans="1:19" ht="9.9499999999999993" customHeight="1">
      <c r="A310" s="19"/>
      <c r="B310" s="20" t="str">
        <f t="shared" si="10"/>
        <v>August</v>
      </c>
      <c r="C310" s="19"/>
      <c r="D310" s="21">
        <f>IFERROR(IF(N309&lt;=0,"",IF(B309="December",D309+1,D309)),"")</f>
        <v>2038</v>
      </c>
      <c r="E310" s="19"/>
      <c r="F310" s="22">
        <f t="shared" si="9"/>
        <v>742.98647092733597</v>
      </c>
      <c r="G310" s="19"/>
      <c r="H310" s="22">
        <f>IFERROR(F310-J310,"")</f>
        <v>176.23717282932546</v>
      </c>
      <c r="I310" s="19"/>
      <c r="J310" s="22">
        <f>IFERROR(IF(N310&lt;0,0,N310*$F$5/12),"")</f>
        <v>566.74929809801051</v>
      </c>
      <c r="K310" s="19"/>
      <c r="L310" s="24">
        <f>IFERROR(IF(F310&lt;=0,"",L309+H310),"")</f>
        <v>28148.122787157547</v>
      </c>
      <c r="M310" s="19"/>
      <c r="N310" s="25">
        <f>IFERROR(IF(IF(N309&lt;=0,0,IF(N309-H309&lt;0,0,N309-H309))=0,"",IF(N309&lt;=0,0,IF(N309-H309&lt;0,0,N309-H309))),"")</f>
        <v>118278.11438567175</v>
      </c>
      <c r="O310" s="26"/>
    </row>
    <row r="311" spans="1:19" ht="9.9499999999999993" customHeight="1">
      <c r="A311" s="19"/>
      <c r="B311" s="20" t="str">
        <f t="shared" si="10"/>
        <v>September</v>
      </c>
      <c r="C311" s="19"/>
      <c r="D311" s="21">
        <f>IFERROR(IF(N310&lt;=0,"",IF(B310="December",D310+1,D310)),"")</f>
        <v>2038</v>
      </c>
      <c r="E311" s="19"/>
      <c r="F311" s="22">
        <f t="shared" si="9"/>
        <v>742.98647092733597</v>
      </c>
      <c r="G311" s="19"/>
      <c r="H311" s="22">
        <f>IFERROR(F311-J311,"")</f>
        <v>177.0816426157993</v>
      </c>
      <c r="I311" s="19"/>
      <c r="J311" s="22">
        <f>IFERROR(IF(N311&lt;0,0,N311*$F$5/12),"")</f>
        <v>565.90482831153668</v>
      </c>
      <c r="K311" s="19"/>
      <c r="L311" s="24">
        <f>IFERROR(IF(F311&lt;=0,"",L310+H311),"")</f>
        <v>28325.204429773345</v>
      </c>
      <c r="M311" s="19"/>
      <c r="N311" s="25">
        <f>IFERROR(IF(IF(N310&lt;=0,0,IF(N310-H310&lt;0,0,N310-H310))=0,"",IF(N310&lt;=0,0,IF(N310-H310&lt;0,0,N310-H310))),"")</f>
        <v>118101.87721284243</v>
      </c>
      <c r="O311" s="26"/>
    </row>
    <row r="312" spans="1:19" ht="9.9499999999999993" customHeight="1">
      <c r="A312" s="19"/>
      <c r="B312" s="20" t="str">
        <f t="shared" si="10"/>
        <v>October</v>
      </c>
      <c r="C312" s="19"/>
      <c r="D312" s="21">
        <f>IFERROR(IF(N311&lt;=0,"",IF(B311="December",D311+1,D311)),"")</f>
        <v>2038</v>
      </c>
      <c r="E312" s="19"/>
      <c r="F312" s="22">
        <f t="shared" si="9"/>
        <v>742.98647092733597</v>
      </c>
      <c r="G312" s="19"/>
      <c r="H312" s="22">
        <f>IFERROR(F312-J312,"")</f>
        <v>177.93015881999997</v>
      </c>
      <c r="I312" s="19"/>
      <c r="J312" s="22">
        <f>IFERROR(IF(N312&lt;0,0,N312*$F$5/12),"")</f>
        <v>565.056312107336</v>
      </c>
      <c r="K312" s="19"/>
      <c r="L312" s="24">
        <f>IFERROR(IF(F312&lt;=0,"",L311+H312),"")</f>
        <v>28503.134588593344</v>
      </c>
      <c r="M312" s="19"/>
      <c r="N312" s="25">
        <f>IFERROR(IF(IF(N311&lt;=0,0,IF(N311-H311&lt;0,0,N311-H311))=0,"",IF(N311&lt;=0,0,IF(N311-H311&lt;0,0,N311-H311))),"")</f>
        <v>117924.79557022663</v>
      </c>
      <c r="O312" s="26"/>
    </row>
    <row r="313" spans="1:19" ht="9.9499999999999993" customHeight="1">
      <c r="A313" s="19"/>
      <c r="B313" s="20" t="str">
        <f t="shared" si="10"/>
        <v>November</v>
      </c>
      <c r="C313" s="19"/>
      <c r="D313" s="21">
        <f>IFERROR(IF(N312&lt;=0,"",IF(B312="December",D312+1,D312)),"")</f>
        <v>2038</v>
      </c>
      <c r="E313" s="19"/>
      <c r="F313" s="22">
        <f t="shared" si="9"/>
        <v>742.98647092733597</v>
      </c>
      <c r="G313" s="19"/>
      <c r="H313" s="22">
        <f>IFERROR(F313-J313,"")</f>
        <v>178.78274083101246</v>
      </c>
      <c r="I313" s="19"/>
      <c r="J313" s="22">
        <f>IFERROR(IF(N313&lt;0,0,N313*$F$5/12),"")</f>
        <v>564.20373009632351</v>
      </c>
      <c r="K313" s="19"/>
      <c r="L313" s="24">
        <f>IFERROR(IF(F313&lt;=0,"",L312+H313),"")</f>
        <v>28681.917329424356</v>
      </c>
      <c r="M313" s="19"/>
      <c r="N313" s="25">
        <f>IFERROR(IF(IF(N312&lt;=0,0,IF(N312-H312&lt;0,0,N312-H312))=0,"",IF(N312&lt;=0,0,IF(N312-H312&lt;0,0,N312-H312))),"")</f>
        <v>117746.86541140663</v>
      </c>
      <c r="O313" s="26"/>
    </row>
    <row r="314" spans="1:19" ht="9.9499999999999993" customHeight="1">
      <c r="A314" s="19"/>
      <c r="B314" s="20" t="str">
        <f t="shared" si="10"/>
        <v>December</v>
      </c>
      <c r="C314" s="19"/>
      <c r="D314" s="21">
        <f>IFERROR(IF(N313&lt;=0,"",IF(B313="December",D313+1,D313)),"")</f>
        <v>2038</v>
      </c>
      <c r="E314" s="19"/>
      <c r="F314" s="22">
        <f t="shared" si="9"/>
        <v>742.98647092733597</v>
      </c>
      <c r="G314" s="19"/>
      <c r="H314" s="22">
        <f>IFERROR(F314-J314,"")</f>
        <v>179.63940813082775</v>
      </c>
      <c r="I314" s="19"/>
      <c r="J314" s="22">
        <f>IFERROR(IF(N314&lt;0,0,N314*$F$5/12),"")</f>
        <v>563.34706279650823</v>
      </c>
      <c r="K314" s="19"/>
      <c r="L314" s="24">
        <f>IFERROR(IF(F314&lt;=0,"",L313+H314),"")</f>
        <v>28861.556737555184</v>
      </c>
      <c r="M314" s="19"/>
      <c r="N314" s="25">
        <f>IFERROR(IF(IF(N313&lt;=0,0,IF(N313-H313&lt;0,0,N313-H313))=0,"",IF(N313&lt;=0,0,IF(N313-H313&lt;0,0,N313-H313))),"")</f>
        <v>117568.08267057562</v>
      </c>
      <c r="O314" s="27"/>
      <c r="P314" s="28"/>
      <c r="R314" s="28"/>
      <c r="S314" s="29"/>
    </row>
    <row r="315" spans="1:19" ht="9.9499999999999993" customHeight="1">
      <c r="A315" s="19"/>
      <c r="B315" s="20" t="str">
        <f t="shared" si="10"/>
        <v>January</v>
      </c>
      <c r="C315" s="19"/>
      <c r="D315" s="21">
        <f>IFERROR(IF(N314&lt;=0,"",IF(B314="December",D314+1,D314)),"")</f>
        <v>2039</v>
      </c>
      <c r="E315" s="19"/>
      <c r="F315" s="22">
        <f t="shared" si="9"/>
        <v>742.98647092733597</v>
      </c>
      <c r="G315" s="19"/>
      <c r="H315" s="22">
        <f>IFERROR(F315-J315,"")</f>
        <v>180.50018029478792</v>
      </c>
      <c r="I315" s="19"/>
      <c r="J315" s="22">
        <f>IFERROR(IF(N315&lt;0,0,N315*$F$5/12),"")</f>
        <v>562.48629063254805</v>
      </c>
      <c r="K315" s="19"/>
      <c r="L315" s="24">
        <f>IFERROR(IF(F315&lt;=0,"",L314+H315),"")</f>
        <v>29042.056917849972</v>
      </c>
      <c r="M315" s="19"/>
      <c r="N315" s="25">
        <f>IFERROR(IF(IF(N314&lt;=0,0,IF(N314-H314&lt;0,0,N314-H314))=0,"",IF(N314&lt;=0,0,IF(N314-H314&lt;0,0,N314-H314))),"")</f>
        <v>117388.44326244479</v>
      </c>
      <c r="O315" s="26"/>
    </row>
    <row r="316" spans="1:19" ht="9.9499999999999993" customHeight="1">
      <c r="A316" s="19"/>
      <c r="B316" s="20" t="str">
        <f t="shared" si="10"/>
        <v>February</v>
      </c>
      <c r="C316" s="19"/>
      <c r="D316" s="21">
        <f>IFERROR(IF(N315&lt;=0,"",IF(B315="December",D315+1,D315)),"")</f>
        <v>2039</v>
      </c>
      <c r="E316" s="19"/>
      <c r="F316" s="22">
        <f t="shared" si="9"/>
        <v>742.98647092733597</v>
      </c>
      <c r="G316" s="19"/>
      <c r="H316" s="22">
        <f>IFERROR(F316-J316,"")</f>
        <v>181.36507699203378</v>
      </c>
      <c r="I316" s="19"/>
      <c r="J316" s="22">
        <f>IFERROR(IF(N316&lt;0,0,N316*$F$5/12),"")</f>
        <v>561.62139393530219</v>
      </c>
      <c r="K316" s="19"/>
      <c r="L316" s="24">
        <f>IFERROR(IF(F316&lt;=0,"",L315+H316),"")</f>
        <v>29223.421994842007</v>
      </c>
      <c r="M316" s="19"/>
      <c r="N316" s="25">
        <f>IFERROR(IF(IF(N315&lt;=0,0,IF(N315-H315&lt;0,0,N315-H315))=0,"",IF(N315&lt;=0,0,IF(N315-H315&lt;0,0,N315-H315))),"")</f>
        <v>117207.94308215001</v>
      </c>
      <c r="O316" s="26"/>
    </row>
    <row r="317" spans="1:19" ht="9.9499999999999993" customHeight="1">
      <c r="A317" s="19"/>
      <c r="B317" s="20" t="str">
        <f t="shared" si="10"/>
        <v>March</v>
      </c>
      <c r="C317" s="19"/>
      <c r="D317" s="21">
        <f>IFERROR(IF(N316&lt;=0,"",IF(B316="December",D316+1,D316)),"")</f>
        <v>2039</v>
      </c>
      <c r="E317" s="19"/>
      <c r="F317" s="22">
        <f t="shared" si="9"/>
        <v>742.98647092733597</v>
      </c>
      <c r="G317" s="19"/>
      <c r="H317" s="22">
        <f>IFERROR(F317-J317,"")</f>
        <v>182.23411798595396</v>
      </c>
      <c r="I317" s="19"/>
      <c r="J317" s="22">
        <f>IFERROR(IF(N317&lt;0,0,N317*$F$5/12),"")</f>
        <v>560.75235294138201</v>
      </c>
      <c r="K317" s="19"/>
      <c r="L317" s="24">
        <f>IFERROR(IF(F317&lt;=0,"",L316+H317),"")</f>
        <v>29405.656112827961</v>
      </c>
      <c r="M317" s="19"/>
      <c r="N317" s="25">
        <f>IFERROR(IF(IF(N316&lt;=0,0,IF(N316-H316&lt;0,0,N316-H316))=0,"",IF(N316&lt;=0,0,IF(N316-H316&lt;0,0,N316-H316))),"")</f>
        <v>117026.57800515798</v>
      </c>
      <c r="O317" s="26"/>
    </row>
    <row r="318" spans="1:19" ht="9.9499999999999993" customHeight="1">
      <c r="A318" s="19"/>
      <c r="B318" s="20" t="str">
        <f t="shared" si="10"/>
        <v>April</v>
      </c>
      <c r="C318" s="19"/>
      <c r="D318" s="21">
        <f>IFERROR(IF(N317&lt;=0,"",IF(B317="December",D317+1,D317)),"")</f>
        <v>2039</v>
      </c>
      <c r="E318" s="19"/>
      <c r="F318" s="22">
        <f t="shared" si="9"/>
        <v>742.98647092733597</v>
      </c>
      <c r="G318" s="19"/>
      <c r="H318" s="22">
        <f>IFERROR(F318-J318,"")</f>
        <v>183.10732313463666</v>
      </c>
      <c r="I318" s="19"/>
      <c r="J318" s="22">
        <f>IFERROR(IF(N318&lt;0,0,N318*$F$5/12),"")</f>
        <v>559.87914779269931</v>
      </c>
      <c r="K318" s="19"/>
      <c r="L318" s="24">
        <f>IFERROR(IF(F318&lt;=0,"",L317+H318),"")</f>
        <v>29588.763435962599</v>
      </c>
      <c r="M318" s="19"/>
      <c r="N318" s="25">
        <f>IFERROR(IF(IF(N317&lt;=0,0,IF(N317-H317&lt;0,0,N317-H317))=0,"",IF(N317&lt;=0,0,IF(N317-H317&lt;0,0,N317-H317))),"")</f>
        <v>116844.34388717203</v>
      </c>
      <c r="O318" s="26"/>
    </row>
    <row r="319" spans="1:19" ht="9.9499999999999993" customHeight="1">
      <c r="A319" s="19"/>
      <c r="B319" s="20" t="str">
        <f t="shared" si="10"/>
        <v>May</v>
      </c>
      <c r="C319" s="19"/>
      <c r="D319" s="21">
        <f>IFERROR(IF(N318&lt;=0,"",IF(B318="December",D318+1,D318)),"")</f>
        <v>2039</v>
      </c>
      <c r="E319" s="19"/>
      <c r="F319" s="22">
        <f t="shared" si="9"/>
        <v>742.98647092733597</v>
      </c>
      <c r="G319" s="19"/>
      <c r="H319" s="22">
        <f>IFERROR(F319-J319,"")</f>
        <v>183.98471239132346</v>
      </c>
      <c r="I319" s="19"/>
      <c r="J319" s="22">
        <f>IFERROR(IF(N319&lt;0,0,N319*$F$5/12),"")</f>
        <v>559.00175853601252</v>
      </c>
      <c r="K319" s="19"/>
      <c r="L319" s="24">
        <f>IFERROR(IF(F319&lt;=0,"",L318+H319),"")</f>
        <v>29772.748148353923</v>
      </c>
      <c r="M319" s="19"/>
      <c r="N319" s="25">
        <f>IFERROR(IF(IF(N318&lt;=0,0,IF(N318-H318&lt;0,0,N318-H318))=0,"",IF(N318&lt;=0,0,IF(N318-H318&lt;0,0,N318-H318))),"")</f>
        <v>116661.23656403739</v>
      </c>
      <c r="O319" s="26"/>
    </row>
    <row r="320" spans="1:19" ht="9.9499999999999993" customHeight="1">
      <c r="A320" s="19"/>
      <c r="B320" s="20" t="str">
        <f t="shared" si="10"/>
        <v>June</v>
      </c>
      <c r="C320" s="19"/>
      <c r="D320" s="21">
        <f>IFERROR(IF(N319&lt;=0,"",IF(B319="December",D319+1,D319)),"")</f>
        <v>2039</v>
      </c>
      <c r="E320" s="19"/>
      <c r="F320" s="22">
        <f t="shared" si="9"/>
        <v>742.98647092733597</v>
      </c>
      <c r="G320" s="19"/>
      <c r="H320" s="22">
        <f>IFERROR(F320-J320,"")</f>
        <v>184.86630580486519</v>
      </c>
      <c r="I320" s="19"/>
      <c r="J320" s="22">
        <f>IFERROR(IF(N320&lt;0,0,N320*$F$5/12),"")</f>
        <v>558.12016512247078</v>
      </c>
      <c r="K320" s="19"/>
      <c r="L320" s="24">
        <f>IFERROR(IF(F320&lt;=0,"",L319+H320),"")</f>
        <v>29957.614454158789</v>
      </c>
      <c r="M320" s="19"/>
      <c r="N320" s="25">
        <f>IFERROR(IF(IF(N319&lt;=0,0,IF(N319-H319&lt;0,0,N319-H319))=0,"",IF(N319&lt;=0,0,IF(N319-H319&lt;0,0,N319-H319))),"")</f>
        <v>116477.25185164607</v>
      </c>
      <c r="O320" s="26"/>
    </row>
    <row r="321" spans="1:19" ht="9.9499999999999993" customHeight="1">
      <c r="A321" s="19"/>
      <c r="B321" s="20" t="str">
        <f t="shared" si="10"/>
        <v>July</v>
      </c>
      <c r="C321" s="19"/>
      <c r="D321" s="21">
        <f>IFERROR(IF(N320&lt;=0,"",IF(B320="December",D320+1,D320)),"")</f>
        <v>2039</v>
      </c>
      <c r="E321" s="19"/>
      <c r="F321" s="22">
        <f t="shared" si="9"/>
        <v>742.98647092733597</v>
      </c>
      <c r="G321" s="19"/>
      <c r="H321" s="22">
        <f>IFERROR(F321-J321,"")</f>
        <v>185.75212352018025</v>
      </c>
      <c r="I321" s="19"/>
      <c r="J321" s="22">
        <f>IFERROR(IF(N321&lt;0,0,N321*$F$5/12),"")</f>
        <v>557.23434740715572</v>
      </c>
      <c r="K321" s="19"/>
      <c r="L321" s="24">
        <f>IFERROR(IF(F321&lt;=0,"",L320+H321),"")</f>
        <v>30143.366577678971</v>
      </c>
      <c r="M321" s="19"/>
      <c r="N321" s="25">
        <f>IFERROR(IF(IF(N320&lt;=0,0,IF(N320-H320&lt;0,0,N320-H320))=0,"",IF(N320&lt;=0,0,IF(N320-H320&lt;0,0,N320-H320))),"")</f>
        <v>116292.3855458412</v>
      </c>
      <c r="O321" s="26"/>
    </row>
    <row r="322" spans="1:19" ht="9.9499999999999993" customHeight="1">
      <c r="A322" s="19"/>
      <c r="B322" s="20" t="str">
        <f t="shared" si="10"/>
        <v>August</v>
      </c>
      <c r="C322" s="19"/>
      <c r="D322" s="21">
        <f>IFERROR(IF(N321&lt;=0,"",IF(B321="December",D321+1,D321)),"")</f>
        <v>2039</v>
      </c>
      <c r="E322" s="19"/>
      <c r="F322" s="22">
        <f t="shared" si="9"/>
        <v>742.98647092733597</v>
      </c>
      <c r="G322" s="19"/>
      <c r="H322" s="22">
        <f>IFERROR(F322-J322,"")</f>
        <v>186.64218577871441</v>
      </c>
      <c r="I322" s="19"/>
      <c r="J322" s="22">
        <f>IFERROR(IF(N322&lt;0,0,N322*$F$5/12),"")</f>
        <v>556.34428514862157</v>
      </c>
      <c r="K322" s="19"/>
      <c r="L322" s="24">
        <f>IFERROR(IF(F322&lt;=0,"",L321+H322),"")</f>
        <v>30330.008763457685</v>
      </c>
      <c r="M322" s="19"/>
      <c r="N322" s="25">
        <f>IFERROR(IF(IF(N321&lt;=0,0,IF(N321-H321&lt;0,0,N321-H321))=0,"",IF(N321&lt;=0,0,IF(N321-H321&lt;0,0,N321-H321))),"")</f>
        <v>116106.63342232101</v>
      </c>
      <c r="O322" s="26"/>
    </row>
    <row r="323" spans="1:19" ht="9.9499999999999993" customHeight="1">
      <c r="A323" s="19"/>
      <c r="B323" s="20" t="str">
        <f t="shared" si="10"/>
        <v>September</v>
      </c>
      <c r="C323" s="19"/>
      <c r="D323" s="21">
        <f>IFERROR(IF(N322&lt;=0,"",IF(B322="December",D322+1,D322)),"")</f>
        <v>2039</v>
      </c>
      <c r="E323" s="19"/>
      <c r="F323" s="22">
        <f t="shared" si="9"/>
        <v>742.98647092733597</v>
      </c>
      <c r="G323" s="19"/>
      <c r="H323" s="22">
        <f>IFERROR(F323-J323,"")</f>
        <v>187.53651291890412</v>
      </c>
      <c r="I323" s="19"/>
      <c r="J323" s="22">
        <f>IFERROR(IF(N323&lt;0,0,N323*$F$5/12),"")</f>
        <v>555.44995800843185</v>
      </c>
      <c r="K323" s="19"/>
      <c r="L323" s="24">
        <f>IFERROR(IF(F323&lt;=0,"",L322+H323),"")</f>
        <v>30517.54527637659</v>
      </c>
      <c r="M323" s="19"/>
      <c r="N323" s="25">
        <f>IFERROR(IF(IF(N322&lt;=0,0,IF(N322-H322&lt;0,0,N322-H322))=0,"",IF(N322&lt;=0,0,IF(N322-H322&lt;0,0,N322-H322))),"")</f>
        <v>115919.99123654229</v>
      </c>
      <c r="O323" s="26"/>
    </row>
    <row r="324" spans="1:19" ht="9.9499999999999993" customHeight="1">
      <c r="A324" s="19"/>
      <c r="B324" s="20" t="str">
        <f t="shared" si="10"/>
        <v>October</v>
      </c>
      <c r="C324" s="19"/>
      <c r="D324" s="21">
        <f>IFERROR(IF(N323&lt;=0,"",IF(B323="December",D323+1,D323)),"")</f>
        <v>2039</v>
      </c>
      <c r="E324" s="19"/>
      <c r="F324" s="22">
        <f t="shared" si="9"/>
        <v>742.98647092733597</v>
      </c>
      <c r="G324" s="19"/>
      <c r="H324" s="22">
        <f>IFERROR(F324-J324,"")</f>
        <v>188.4351253766406</v>
      </c>
      <c r="I324" s="19"/>
      <c r="J324" s="22">
        <f>IFERROR(IF(N324&lt;0,0,N324*$F$5/12),"")</f>
        <v>554.55134555069537</v>
      </c>
      <c r="K324" s="19"/>
      <c r="L324" s="24">
        <f>IFERROR(IF(F324&lt;=0,"",L323+H324),"")</f>
        <v>30705.98040175323</v>
      </c>
      <c r="M324" s="19"/>
      <c r="N324" s="25">
        <f>IFERROR(IF(IF(N323&lt;=0,0,IF(N323-H323&lt;0,0,N323-H323))=0,"",IF(N323&lt;=0,0,IF(N323-H323&lt;0,0,N323-H323))),"")</f>
        <v>115732.45472362339</v>
      </c>
      <c r="O324" s="26"/>
    </row>
    <row r="325" spans="1:19" ht="9.9499999999999993" customHeight="1">
      <c r="A325" s="19"/>
      <c r="B325" s="20" t="str">
        <f t="shared" si="10"/>
        <v>November</v>
      </c>
      <c r="C325" s="19"/>
      <c r="D325" s="21">
        <f>IFERROR(IF(N324&lt;=0,"",IF(B324="December",D324+1,D324)),"")</f>
        <v>2039</v>
      </c>
      <c r="E325" s="19"/>
      <c r="F325" s="22">
        <f t="shared" si="9"/>
        <v>742.98647092733597</v>
      </c>
      <c r="G325" s="19"/>
      <c r="H325" s="22">
        <f>IFERROR(F325-J325,"")</f>
        <v>189.33804368573692</v>
      </c>
      <c r="I325" s="19"/>
      <c r="J325" s="22">
        <f>IFERROR(IF(N325&lt;0,0,N325*$F$5/12),"")</f>
        <v>553.64842724159905</v>
      </c>
      <c r="K325" s="19"/>
      <c r="L325" s="24">
        <f>IFERROR(IF(F325&lt;=0,"",L324+H325),"")</f>
        <v>30895.318445438967</v>
      </c>
      <c r="M325" s="19"/>
      <c r="N325" s="25">
        <f>IFERROR(IF(IF(N324&lt;=0,0,IF(N324-H324&lt;0,0,N324-H324))=0,"",IF(N324&lt;=0,0,IF(N324-H324&lt;0,0,N324-H324))),"")</f>
        <v>115544.01959824676</v>
      </c>
      <c r="O325" s="26"/>
    </row>
    <row r="326" spans="1:19" ht="9.9499999999999993" customHeight="1">
      <c r="A326" s="19"/>
      <c r="B326" s="20" t="str">
        <f t="shared" si="10"/>
        <v>December</v>
      </c>
      <c r="C326" s="19"/>
      <c r="D326" s="21">
        <f>IFERROR(IF(N325&lt;=0,"",IF(B325="December",D325+1,D325)),"")</f>
        <v>2039</v>
      </c>
      <c r="E326" s="19"/>
      <c r="F326" s="22">
        <f t="shared" si="9"/>
        <v>742.98647092733597</v>
      </c>
      <c r="G326" s="19"/>
      <c r="H326" s="22">
        <f>IFERROR(F326-J326,"")</f>
        <v>190.2452884783977</v>
      </c>
      <c r="I326" s="19"/>
      <c r="J326" s="22">
        <f>IFERROR(IF(N326&lt;0,0,N326*$F$5/12),"")</f>
        <v>552.74118244893828</v>
      </c>
      <c r="K326" s="19"/>
      <c r="L326" s="24">
        <f>IFERROR(IF(F326&lt;=0,"",L325+H326),"")</f>
        <v>31085.563733917363</v>
      </c>
      <c r="M326" s="19"/>
      <c r="N326" s="25">
        <f>IFERROR(IF(IF(N325&lt;=0,0,IF(N325-H325&lt;0,0,N325-H325))=0,"",IF(N325&lt;=0,0,IF(N325-H325&lt;0,0,N325-H325))),"")</f>
        <v>115354.68155456102</v>
      </c>
      <c r="O326" s="27"/>
      <c r="P326" s="28"/>
      <c r="R326" s="28"/>
      <c r="S326" s="29"/>
    </row>
    <row r="327" spans="1:19" ht="9.9499999999999993" customHeight="1">
      <c r="A327" s="19"/>
      <c r="B327" s="20" t="str">
        <f t="shared" si="10"/>
        <v>January</v>
      </c>
      <c r="C327" s="19"/>
      <c r="D327" s="21">
        <f>IFERROR(IF(N326&lt;=0,"",IF(B326="December",D326+1,D326)),"")</f>
        <v>2040</v>
      </c>
      <c r="E327" s="19"/>
      <c r="F327" s="22">
        <f t="shared" si="9"/>
        <v>742.98647092733597</v>
      </c>
      <c r="G327" s="19"/>
      <c r="H327" s="22">
        <f>IFERROR(F327-J327,"")</f>
        <v>191.15688048569007</v>
      </c>
      <c r="I327" s="19"/>
      <c r="J327" s="22">
        <f>IFERROR(IF(N327&lt;0,0,N327*$F$5/12),"")</f>
        <v>551.82959044164591</v>
      </c>
      <c r="K327" s="19"/>
      <c r="L327" s="24">
        <f>IFERROR(IF(F327&lt;=0,"",L326+H327),"")</f>
        <v>31276.720614403053</v>
      </c>
      <c r="M327" s="19"/>
      <c r="N327" s="25">
        <f>IFERROR(IF(IF(N326&lt;=0,0,IF(N326-H326&lt;0,0,N326-H326))=0,"",IF(N326&lt;=0,0,IF(N326-H326&lt;0,0,N326-H326))),"")</f>
        <v>115164.43626608262</v>
      </c>
      <c r="O327" s="26"/>
    </row>
    <row r="328" spans="1:19" ht="9.9499999999999993" customHeight="1">
      <c r="A328" s="19"/>
      <c r="B328" s="20" t="str">
        <f t="shared" si="10"/>
        <v>February</v>
      </c>
      <c r="C328" s="19"/>
      <c r="D328" s="21">
        <f>IFERROR(IF(N327&lt;=0,"",IF(B327="December",D327+1,D327)),"")</f>
        <v>2040</v>
      </c>
      <c r="E328" s="19"/>
      <c r="F328" s="22">
        <f t="shared" si="9"/>
        <v>742.98647092733597</v>
      </c>
      <c r="G328" s="19"/>
      <c r="H328" s="22">
        <f>IFERROR(F328-J328,"")</f>
        <v>192.07284053801732</v>
      </c>
      <c r="I328" s="19"/>
      <c r="J328" s="22">
        <f>IFERROR(IF(N328&lt;0,0,N328*$F$5/12),"")</f>
        <v>550.91363038931866</v>
      </c>
      <c r="K328" s="19"/>
      <c r="L328" s="24">
        <f>IFERROR(IF(F328&lt;=0,"",L327+H328),"")</f>
        <v>31468.793454941071</v>
      </c>
      <c r="M328" s="19"/>
      <c r="N328" s="25">
        <f>IFERROR(IF(IF(N327&lt;=0,0,IF(N327-H327&lt;0,0,N327-H327))=0,"",IF(N327&lt;=0,0,IF(N327-H327&lt;0,0,N327-H327))),"")</f>
        <v>114973.27938559692</v>
      </c>
      <c r="O328" s="26"/>
    </row>
    <row r="329" spans="1:19" ht="9.9499999999999993" customHeight="1">
      <c r="A329" s="19"/>
      <c r="B329" s="20" t="str">
        <f t="shared" si="10"/>
        <v>March</v>
      </c>
      <c r="C329" s="19"/>
      <c r="D329" s="21">
        <f>IFERROR(IF(N328&lt;=0,"",IF(B328="December",D328+1,D328)),"")</f>
        <v>2040</v>
      </c>
      <c r="E329" s="19"/>
      <c r="F329" s="22">
        <f t="shared" si="9"/>
        <v>742.98647092733597</v>
      </c>
      <c r="G329" s="19"/>
      <c r="H329" s="22">
        <f>IFERROR(F329-J329,"")</f>
        <v>192.99318956559546</v>
      </c>
      <c r="I329" s="19"/>
      <c r="J329" s="22">
        <f>IFERROR(IF(N329&lt;0,0,N329*$F$5/12),"")</f>
        <v>549.99328136174051</v>
      </c>
      <c r="K329" s="19"/>
      <c r="L329" s="24">
        <f>IFERROR(IF(F329&lt;=0,"",L328+H329),"")</f>
        <v>31661.786644506668</v>
      </c>
      <c r="M329" s="19"/>
      <c r="N329" s="25">
        <f>IFERROR(IF(IF(N328&lt;=0,0,IF(N328-H328&lt;0,0,N328-H328))=0,"",IF(N328&lt;=0,0,IF(N328-H328&lt;0,0,N328-H328))),"")</f>
        <v>114781.2065450589</v>
      </c>
      <c r="O329" s="26"/>
    </row>
    <row r="330" spans="1:19" ht="9.9499999999999993" customHeight="1">
      <c r="A330" s="19"/>
      <c r="B330" s="20" t="str">
        <f t="shared" si="10"/>
        <v>April</v>
      </c>
      <c r="C330" s="19"/>
      <c r="D330" s="21">
        <f>IFERROR(IF(N329&lt;=0,"",IF(B329="December",D329+1,D329)),"")</f>
        <v>2040</v>
      </c>
      <c r="E330" s="19"/>
      <c r="F330" s="22">
        <f t="shared" si="9"/>
        <v>742.98647092733597</v>
      </c>
      <c r="G330" s="19"/>
      <c r="H330" s="22">
        <f>IFERROR(F330-J330,"")</f>
        <v>193.91794859893048</v>
      </c>
      <c r="I330" s="19"/>
      <c r="J330" s="22">
        <f>IFERROR(IF(N330&lt;0,0,N330*$F$5/12),"")</f>
        <v>549.06852232840549</v>
      </c>
      <c r="K330" s="19"/>
      <c r="L330" s="24">
        <f>IFERROR(IF(F330&lt;=0,"",L329+H330),"")</f>
        <v>31855.704593105598</v>
      </c>
      <c r="M330" s="19"/>
      <c r="N330" s="25">
        <f>IFERROR(IF(IF(N329&lt;=0,0,IF(N329-H329&lt;0,0,N329-H329))=0,"",IF(N329&lt;=0,0,IF(N329-H329&lt;0,0,N329-H329))),"")</f>
        <v>114588.21335549331</v>
      </c>
      <c r="O330" s="26"/>
    </row>
    <row r="331" spans="1:19" ht="9.9499999999999993" customHeight="1">
      <c r="A331" s="19"/>
      <c r="B331" s="20" t="str">
        <f t="shared" si="10"/>
        <v>May</v>
      </c>
      <c r="C331" s="19"/>
      <c r="D331" s="21">
        <f>IFERROR(IF(N330&lt;=0,"",IF(B330="December",D330+1,D330)),"")</f>
        <v>2040</v>
      </c>
      <c r="E331" s="19"/>
      <c r="F331" s="22">
        <f t="shared" si="9"/>
        <v>742.98647092733597</v>
      </c>
      <c r="G331" s="19"/>
      <c r="H331" s="22">
        <f>IFERROR(F331-J331,"")</f>
        <v>194.84713876930039</v>
      </c>
      <c r="I331" s="19"/>
      <c r="J331" s="22">
        <f>IFERROR(IF(N331&lt;0,0,N331*$F$5/12),"")</f>
        <v>548.13933215803559</v>
      </c>
      <c r="K331" s="19"/>
      <c r="L331" s="24">
        <f>IFERROR(IF(F331&lt;=0,"",L330+H331),"")</f>
        <v>32050.551731874897</v>
      </c>
      <c r="M331" s="19"/>
      <c r="N331" s="25">
        <f>IFERROR(IF(IF(N330&lt;=0,0,IF(N330-H330&lt;0,0,N330-H330))=0,"",IF(N330&lt;=0,0,IF(N330-H330&lt;0,0,N330-H330))),"")</f>
        <v>114394.29540689438</v>
      </c>
      <c r="O331" s="26"/>
    </row>
    <row r="332" spans="1:19" ht="9.9499999999999993" customHeight="1">
      <c r="A332" s="19"/>
      <c r="B332" s="20" t="str">
        <f t="shared" si="10"/>
        <v>June</v>
      </c>
      <c r="C332" s="19"/>
      <c r="D332" s="21">
        <f>IFERROR(IF(N331&lt;=0,"",IF(B331="December",D331+1,D331)),"")</f>
        <v>2040</v>
      </c>
      <c r="E332" s="19"/>
      <c r="F332" s="22">
        <f t="shared" ref="F332:F371" si="11">IF(N331&lt;F331,N331,F331)</f>
        <v>742.98647092733597</v>
      </c>
      <c r="G332" s="19"/>
      <c r="H332" s="22">
        <f>IFERROR(F332-J332,"")</f>
        <v>195.78078130923654</v>
      </c>
      <c r="I332" s="19"/>
      <c r="J332" s="22">
        <f>IFERROR(IF(N332&lt;0,0,N332*$F$5/12),"")</f>
        <v>547.20568961809943</v>
      </c>
      <c r="K332" s="19"/>
      <c r="L332" s="24">
        <f>IFERROR(IF(F332&lt;=0,"",L331+H332),"")</f>
        <v>32246.332513184134</v>
      </c>
      <c r="M332" s="19"/>
      <c r="N332" s="25">
        <f>IFERROR(IF(IF(N331&lt;=0,0,IF(N331-H331&lt;0,0,N331-H331))=0,"",IF(N331&lt;=0,0,IF(N331-H331&lt;0,0,N331-H331))),"")</f>
        <v>114199.44826812508</v>
      </c>
      <c r="O332" s="26"/>
    </row>
    <row r="333" spans="1:19" ht="9.9499999999999993" customHeight="1">
      <c r="A333" s="19"/>
      <c r="B333" s="20" t="str">
        <f t="shared" si="10"/>
        <v>July</v>
      </c>
      <c r="C333" s="19"/>
      <c r="D333" s="21">
        <f>IFERROR(IF(N332&lt;=0,"",IF(B332="December",D332+1,D332)),"")</f>
        <v>2040</v>
      </c>
      <c r="E333" s="19"/>
      <c r="F333" s="22">
        <f t="shared" si="11"/>
        <v>742.98647092733597</v>
      </c>
      <c r="G333" s="19"/>
      <c r="H333" s="22">
        <f>IFERROR(F333-J333,"")</f>
        <v>196.71889755301004</v>
      </c>
      <c r="I333" s="19"/>
      <c r="J333" s="22">
        <f>IFERROR(IF(N333&lt;0,0,N333*$F$5/12),"")</f>
        <v>546.26757337432593</v>
      </c>
      <c r="K333" s="19"/>
      <c r="L333" s="24">
        <f>IFERROR(IF(F333&lt;=0,"",L332+H333),"")</f>
        <v>32443.051410737145</v>
      </c>
      <c r="M333" s="19"/>
      <c r="N333" s="25">
        <f>IFERROR(IF(IF(N332&lt;=0,0,IF(N332-H332&lt;0,0,N332-H332))=0,"",IF(N332&lt;=0,0,IF(N332-H332&lt;0,0,N332-H332))),"")</f>
        <v>114003.66748681584</v>
      </c>
      <c r="O333" s="26"/>
    </row>
    <row r="334" spans="1:19" ht="9.9499999999999993" customHeight="1">
      <c r="A334" s="19"/>
      <c r="B334" s="20" t="str">
        <f t="shared" si="10"/>
        <v>August</v>
      </c>
      <c r="C334" s="19"/>
      <c r="D334" s="21">
        <f>IFERROR(IF(N333&lt;=0,"",IF(B333="December",D333+1,D333)),"")</f>
        <v>2040</v>
      </c>
      <c r="E334" s="19"/>
      <c r="F334" s="22">
        <f t="shared" si="11"/>
        <v>742.98647092733597</v>
      </c>
      <c r="G334" s="19"/>
      <c r="H334" s="22">
        <f>IFERROR(F334-J334,"")</f>
        <v>197.66150893711824</v>
      </c>
      <c r="I334" s="19"/>
      <c r="J334" s="22">
        <f>IFERROR(IF(N334&lt;0,0,N334*$F$5/12),"")</f>
        <v>545.32496199021773</v>
      </c>
      <c r="K334" s="19"/>
      <c r="L334" s="24">
        <f>IFERROR(IF(F334&lt;=0,"",L333+H334),"")</f>
        <v>32640.712919674264</v>
      </c>
      <c r="M334" s="19"/>
      <c r="N334" s="25">
        <f>IFERROR(IF(IF(N333&lt;=0,0,IF(N333-H333&lt;0,0,N333-H333))=0,"",IF(N333&lt;=0,0,IF(N333-H333&lt;0,0,N333-H333))),"")</f>
        <v>113806.94858926283</v>
      </c>
      <c r="O334" s="26"/>
    </row>
    <row r="335" spans="1:19" ht="9.9499999999999993" customHeight="1">
      <c r="A335" s="19"/>
      <c r="B335" s="20" t="str">
        <f t="shared" si="10"/>
        <v>September</v>
      </c>
      <c r="C335" s="19"/>
      <c r="D335" s="21">
        <f>IFERROR(IF(N334&lt;=0,"",IF(B334="December",D334+1,D334)),"")</f>
        <v>2040</v>
      </c>
      <c r="E335" s="19"/>
      <c r="F335" s="22">
        <f t="shared" si="11"/>
        <v>742.98647092733597</v>
      </c>
      <c r="G335" s="19"/>
      <c r="H335" s="22">
        <f>IFERROR(F335-J335,"")</f>
        <v>198.60863700077527</v>
      </c>
      <c r="I335" s="19"/>
      <c r="J335" s="22">
        <f>IFERROR(IF(N335&lt;0,0,N335*$F$5/12),"")</f>
        <v>544.3778339265607</v>
      </c>
      <c r="K335" s="19"/>
      <c r="L335" s="24">
        <f>IFERROR(IF(F335&lt;=0,"",L334+H335),"")</f>
        <v>32839.321556675037</v>
      </c>
      <c r="M335" s="19"/>
      <c r="N335" s="25">
        <f>IFERROR(IF(IF(N334&lt;=0,0,IF(N334-H334&lt;0,0,N334-H334))=0,"",IF(N334&lt;=0,0,IF(N334-H334&lt;0,0,N334-H334))),"")</f>
        <v>113609.28708032571</v>
      </c>
      <c r="O335" s="26"/>
    </row>
    <row r="336" spans="1:19" ht="9.9499999999999993" customHeight="1">
      <c r="A336" s="19"/>
      <c r="B336" s="20" t="str">
        <f t="shared" si="10"/>
        <v>October</v>
      </c>
      <c r="C336" s="19"/>
      <c r="D336" s="21">
        <f>IFERROR(IF(N335&lt;=0,"",IF(B335="December",D335+1,D335)),"")</f>
        <v>2040</v>
      </c>
      <c r="E336" s="19"/>
      <c r="F336" s="22">
        <f t="shared" si="11"/>
        <v>742.98647092733597</v>
      </c>
      <c r="G336" s="19"/>
      <c r="H336" s="22">
        <f>IFERROR(F336-J336,"")</f>
        <v>199.56030338640392</v>
      </c>
      <c r="I336" s="19"/>
      <c r="J336" s="22">
        <f>IFERROR(IF(N336&lt;0,0,N336*$F$5/12),"")</f>
        <v>543.42616754093206</v>
      </c>
      <c r="K336" s="19"/>
      <c r="L336" s="24">
        <f>IFERROR(IF(F336&lt;=0,"",L335+H336),"")</f>
        <v>33038.88186006144</v>
      </c>
      <c r="M336" s="19"/>
      <c r="N336" s="25">
        <f>IFERROR(IF(IF(N335&lt;=0,0,IF(N335-H335&lt;0,0,N335-H335))=0,"",IF(N335&lt;=0,0,IF(N335-H335&lt;0,0,N335-H335))),"")</f>
        <v>113410.67844332494</v>
      </c>
      <c r="O336" s="26"/>
    </row>
    <row r="337" spans="1:19" ht="9.9499999999999993" customHeight="1">
      <c r="A337" s="19"/>
      <c r="B337" s="20" t="str">
        <f t="shared" si="10"/>
        <v>November</v>
      </c>
      <c r="C337" s="19"/>
      <c r="D337" s="21">
        <f>IFERROR(IF(N336&lt;=0,"",IF(B336="December",D336+1,D336)),"")</f>
        <v>2040</v>
      </c>
      <c r="E337" s="19"/>
      <c r="F337" s="22">
        <f t="shared" si="11"/>
        <v>742.98647092733597</v>
      </c>
      <c r="G337" s="19"/>
      <c r="H337" s="22">
        <f>IFERROR(F337-J337,"")</f>
        <v>200.51652984013049</v>
      </c>
      <c r="I337" s="19"/>
      <c r="J337" s="22">
        <f>IFERROR(IF(N337&lt;0,0,N337*$F$5/12),"")</f>
        <v>542.46994108720548</v>
      </c>
      <c r="K337" s="19"/>
      <c r="L337" s="24">
        <f>IFERROR(IF(F337&lt;=0,"",L336+H337),"")</f>
        <v>33239.398389901573</v>
      </c>
      <c r="M337" s="19"/>
      <c r="N337" s="25">
        <f>IFERROR(IF(IF(N336&lt;=0,0,IF(N336-H336&lt;0,0,N336-H336))=0,"",IF(N336&lt;=0,0,IF(N336-H336&lt;0,0,N336-H336))),"")</f>
        <v>113211.11813993854</v>
      </c>
      <c r="O337" s="26"/>
    </row>
    <row r="338" spans="1:19" ht="9.9499999999999993" customHeight="1">
      <c r="A338" s="19"/>
      <c r="B338" s="20" t="str">
        <f t="shared" si="10"/>
        <v>December</v>
      </c>
      <c r="C338" s="19"/>
      <c r="D338" s="21">
        <f>IFERROR(IF(N337&lt;=0,"",IF(B337="December",D337+1,D337)),"")</f>
        <v>2040</v>
      </c>
      <c r="E338" s="19"/>
      <c r="F338" s="22">
        <f t="shared" si="11"/>
        <v>742.98647092733597</v>
      </c>
      <c r="G338" s="19"/>
      <c r="H338" s="22">
        <f>IFERROR(F338-J338,"")</f>
        <v>201.47733821228098</v>
      </c>
      <c r="I338" s="19"/>
      <c r="J338" s="22">
        <f>IFERROR(IF(N338&lt;0,0,N338*$F$5/12),"")</f>
        <v>541.50913271505499</v>
      </c>
      <c r="K338" s="19"/>
      <c r="L338" s="24">
        <f>IFERROR(IF(F338&lt;=0,"",L337+H338),"")</f>
        <v>33440.875728113853</v>
      </c>
      <c r="M338" s="19"/>
      <c r="N338" s="25">
        <f>IFERROR(IF(IF(N337&lt;=0,0,IF(N337-H337&lt;0,0,N337-H337))=0,"",IF(N337&lt;=0,0,IF(N337-H337&lt;0,0,N337-H337))),"")</f>
        <v>113010.60161009841</v>
      </c>
      <c r="O338" s="27"/>
      <c r="P338" s="28"/>
      <c r="R338" s="28"/>
      <c r="S338" s="29"/>
    </row>
    <row r="339" spans="1:19" ht="9.9499999999999993" customHeight="1">
      <c r="A339" s="19"/>
      <c r="B339" s="20" t="str">
        <f t="shared" si="10"/>
        <v>January</v>
      </c>
      <c r="C339" s="19"/>
      <c r="D339" s="21">
        <f>IFERROR(IF(N338&lt;=0,"",IF(B338="December",D338+1,D338)),"")</f>
        <v>2041</v>
      </c>
      <c r="E339" s="19"/>
      <c r="F339" s="22">
        <f t="shared" si="11"/>
        <v>742.98647092733597</v>
      </c>
      <c r="G339" s="19"/>
      <c r="H339" s="22">
        <f>IFERROR(F339-J339,"")</f>
        <v>202.44275045788163</v>
      </c>
      <c r="I339" s="19"/>
      <c r="J339" s="22">
        <f>IFERROR(IF(N339&lt;0,0,N339*$F$5/12),"")</f>
        <v>540.54372046945434</v>
      </c>
      <c r="K339" s="19"/>
      <c r="L339" s="24">
        <f>IFERROR(IF(F339&lt;=0,"",L338+H339),"")</f>
        <v>33643.318478571731</v>
      </c>
      <c r="M339" s="19"/>
      <c r="N339" s="25">
        <f>IFERROR(IF(IF(N338&lt;=0,0,IF(N338-H338&lt;0,0,N338-H338))=0,"",IF(N338&lt;=0,0,IF(N338-H338&lt;0,0,N338-H338))),"")</f>
        <v>112809.12427188613</v>
      </c>
      <c r="O339" s="27"/>
      <c r="P339" s="28"/>
      <c r="R339" s="28"/>
    </row>
    <row r="340" spans="1:19" ht="9.9499999999999993" customHeight="1">
      <c r="A340" s="19"/>
      <c r="B340" s="20" t="str">
        <f t="shared" si="10"/>
        <v>February</v>
      </c>
      <c r="C340" s="19"/>
      <c r="D340" s="21">
        <f>IFERROR(IF(N339&lt;=0,"",IF(B339="December",D339+1,D339)),"")</f>
        <v>2041</v>
      </c>
      <c r="E340" s="19"/>
      <c r="F340" s="22">
        <f t="shared" si="11"/>
        <v>742.98647092733597</v>
      </c>
      <c r="G340" s="19"/>
      <c r="H340" s="22">
        <f>IFERROR(F340-J340,"")</f>
        <v>203.41278863715888</v>
      </c>
      <c r="I340" s="19"/>
      <c r="J340" s="22">
        <f>IFERROR(IF(N340&lt;0,0,N340*$F$5/12),"")</f>
        <v>539.57368229017709</v>
      </c>
      <c r="K340" s="19"/>
      <c r="L340" s="24">
        <f>IFERROR(IF(F340&lt;=0,"",L339+H340),"")</f>
        <v>33846.731267208888</v>
      </c>
      <c r="M340" s="19"/>
      <c r="N340" s="25">
        <f>IFERROR(IF(IF(N339&lt;=0,0,IF(N339-H339&lt;0,0,N339-H339))=0,"",IF(N339&lt;=0,0,IF(N339-H339&lt;0,0,N339-H339))),"")</f>
        <v>112606.68152142825</v>
      </c>
      <c r="O340" s="26"/>
    </row>
    <row r="341" spans="1:19" ht="9.9499999999999993" customHeight="1">
      <c r="A341" s="19"/>
      <c r="B341" s="20" t="str">
        <f t="shared" ref="B341:B370" si="12">IF(B340="January","February",IF(B340="February","March",IF(B340="March","April",IF(B340="April","May",IF(B340="May","June",IF(B340="June","July",IF(B340="July","August",IF(B340="August","September",IF(B340="September","October",IF(B340="October","November",IF(B340="November","December",IF(B340="December","January",0))))))))))))</f>
        <v>March</v>
      </c>
      <c r="C341" s="19"/>
      <c r="D341" s="21">
        <f>IFERROR(IF(N340&lt;=0,"",IF(B340="December",D340+1,D340)),"")</f>
        <v>2041</v>
      </c>
      <c r="E341" s="19"/>
      <c r="F341" s="22">
        <f t="shared" si="11"/>
        <v>742.98647092733597</v>
      </c>
      <c r="G341" s="19"/>
      <c r="H341" s="22">
        <f>IFERROR(F341-J341,"")</f>
        <v>204.38747491604522</v>
      </c>
      <c r="I341" s="19"/>
      <c r="J341" s="22">
        <f>IFERROR(IF(N341&lt;0,0,N341*$F$5/12),"")</f>
        <v>538.59899601129075</v>
      </c>
      <c r="K341" s="19"/>
      <c r="L341" s="24">
        <f>IFERROR(IF(F341&lt;=0,"",L340+H341),"")</f>
        <v>34051.118742124934</v>
      </c>
      <c r="M341" s="19"/>
      <c r="N341" s="25">
        <f>IFERROR(IF(IF(N340&lt;=0,0,IF(N340-H340&lt;0,0,N340-H340))=0,"",IF(N340&lt;=0,0,IF(N340-H340&lt;0,0,N340-H340))),"")</f>
        <v>112403.2687327911</v>
      </c>
      <c r="O341" s="26"/>
    </row>
    <row r="342" spans="1:19" ht="9.9499999999999993" customHeight="1">
      <c r="A342" s="19"/>
      <c r="B342" s="20" t="str">
        <f t="shared" si="12"/>
        <v>April</v>
      </c>
      <c r="C342" s="19"/>
      <c r="D342" s="21">
        <f>IFERROR(IF(N341&lt;=0,"",IF(B341="December",D341+1,D341)),"")</f>
        <v>2041</v>
      </c>
      <c r="E342" s="19"/>
      <c r="F342" s="22">
        <f t="shared" si="11"/>
        <v>742.98647092733597</v>
      </c>
      <c r="G342" s="19"/>
      <c r="H342" s="22">
        <f>IFERROR(F342-J342,"")</f>
        <v>205.3668315666846</v>
      </c>
      <c r="I342" s="19"/>
      <c r="J342" s="22">
        <f>IFERROR(IF(N342&lt;0,0,N342*$F$5/12),"")</f>
        <v>537.61963936065138</v>
      </c>
      <c r="K342" s="19"/>
      <c r="L342" s="24">
        <f>IFERROR(IF(F342&lt;=0,"",L341+H342),"")</f>
        <v>34256.485573691622</v>
      </c>
      <c r="M342" s="19"/>
      <c r="N342" s="25">
        <f>IFERROR(IF(IF(N341&lt;=0,0,IF(N341-H341&lt;0,0,N341-H341))=0,"",IF(N341&lt;=0,0,IF(N341-H341&lt;0,0,N341-H341))),"")</f>
        <v>112198.88125787505</v>
      </c>
      <c r="O342" s="26"/>
    </row>
    <row r="343" spans="1:19" ht="9.9499999999999993" customHeight="1">
      <c r="A343" s="19"/>
      <c r="B343" s="20" t="str">
        <f t="shared" si="12"/>
        <v>May</v>
      </c>
      <c r="C343" s="19"/>
      <c r="D343" s="21">
        <f>IFERROR(IF(N342&lt;=0,"",IF(B342="December",D342+1,D342)),"")</f>
        <v>2041</v>
      </c>
      <c r="E343" s="19"/>
      <c r="F343" s="22">
        <f t="shared" si="11"/>
        <v>742.98647092733597</v>
      </c>
      <c r="G343" s="19"/>
      <c r="H343" s="22">
        <f>IFERROR(F343-J343,"")</f>
        <v>206.35088096794175</v>
      </c>
      <c r="I343" s="19"/>
      <c r="J343" s="22">
        <f>IFERROR(IF(N343&lt;0,0,N343*$F$5/12),"")</f>
        <v>536.63558995939422</v>
      </c>
      <c r="K343" s="19"/>
      <c r="L343" s="24">
        <f>IFERROR(IF(F343&lt;=0,"",L342+H343),"")</f>
        <v>34462.836454659562</v>
      </c>
      <c r="M343" s="19"/>
      <c r="N343" s="25">
        <f>IFERROR(IF(IF(N342&lt;=0,0,IF(N342-H342&lt;0,0,N342-H342))=0,"",IF(N342&lt;=0,0,IF(N342-H342&lt;0,0,N342-H342))),"")</f>
        <v>111993.51442630836</v>
      </c>
      <c r="O343" s="26"/>
    </row>
    <row r="344" spans="1:19" ht="9.9499999999999993" customHeight="1">
      <c r="A344" s="19"/>
      <c r="B344" s="20" t="str">
        <f t="shared" si="12"/>
        <v>June</v>
      </c>
      <c r="C344" s="19"/>
      <c r="D344" s="21">
        <f>IFERROR(IF(N343&lt;=0,"",IF(B343="December",D343+1,D343)),"")</f>
        <v>2041</v>
      </c>
      <c r="E344" s="19"/>
      <c r="F344" s="22">
        <f t="shared" si="11"/>
        <v>742.98647092733597</v>
      </c>
      <c r="G344" s="19"/>
      <c r="H344" s="22">
        <f>IFERROR(F344-J344,"")</f>
        <v>207.33964560591312</v>
      </c>
      <c r="I344" s="19"/>
      <c r="J344" s="22">
        <f>IFERROR(IF(N344&lt;0,0,N344*$F$5/12),"")</f>
        <v>535.64682532142285</v>
      </c>
      <c r="K344" s="19"/>
      <c r="L344" s="24">
        <f>IFERROR(IF(F344&lt;=0,"",L343+H344),"")</f>
        <v>34670.176100265475</v>
      </c>
      <c r="M344" s="19"/>
      <c r="N344" s="25">
        <f>IFERROR(IF(IF(N343&lt;=0,0,IF(N343-H343&lt;0,0,N343-H343))=0,"",IF(N343&lt;=0,0,IF(N343-H343&lt;0,0,N343-H343))),"")</f>
        <v>111787.16354534042</v>
      </c>
      <c r="O344" s="26"/>
    </row>
    <row r="345" spans="1:19" ht="9.9499999999999993" customHeight="1">
      <c r="A345" s="19"/>
      <c r="B345" s="20" t="str">
        <f t="shared" si="12"/>
        <v>July</v>
      </c>
      <c r="C345" s="19"/>
      <c r="D345" s="21">
        <f>IFERROR(IF(N344&lt;=0,"",IF(B344="December",D344+1,D344)),"")</f>
        <v>2041</v>
      </c>
      <c r="E345" s="19"/>
      <c r="F345" s="22">
        <f t="shared" si="11"/>
        <v>742.98647092733597</v>
      </c>
      <c r="G345" s="19"/>
      <c r="H345" s="22">
        <f>IFERROR(F345-J345,"")</f>
        <v>208.3331480744414</v>
      </c>
      <c r="I345" s="19"/>
      <c r="J345" s="22">
        <f>IFERROR(IF(N345&lt;0,0,N345*$F$5/12),"")</f>
        <v>534.65332285289458</v>
      </c>
      <c r="K345" s="19"/>
      <c r="L345" s="24">
        <f>IFERROR(IF(F345&lt;=0,"",L344+H345),"")</f>
        <v>34878.509248339913</v>
      </c>
      <c r="M345" s="19"/>
      <c r="N345" s="25">
        <f>IFERROR(IF(IF(N344&lt;=0,0,IF(N344-H344&lt;0,0,N344-H344))=0,"",IF(N344&lt;=0,0,IF(N344-H344&lt;0,0,N344-H344))),"")</f>
        <v>111579.8238997345</v>
      </c>
      <c r="O345" s="26"/>
    </row>
    <row r="346" spans="1:19" ht="9.9499999999999993" customHeight="1">
      <c r="A346" s="19"/>
      <c r="B346" s="20" t="str">
        <f t="shared" si="12"/>
        <v>August</v>
      </c>
      <c r="C346" s="19"/>
      <c r="D346" s="21">
        <f>IFERROR(IF(N345&lt;=0,"",IF(B345="December",D345+1,D345)),"")</f>
        <v>2041</v>
      </c>
      <c r="E346" s="19"/>
      <c r="F346" s="22">
        <f t="shared" si="11"/>
        <v>742.98647092733597</v>
      </c>
      <c r="G346" s="19"/>
      <c r="H346" s="22">
        <f>IFERROR(F346-J346,"")</f>
        <v>209.33141107563142</v>
      </c>
      <c r="I346" s="19"/>
      <c r="J346" s="22">
        <f>IFERROR(IF(N346&lt;0,0,N346*$F$5/12),"")</f>
        <v>533.65505985170455</v>
      </c>
      <c r="K346" s="19"/>
      <c r="L346" s="24">
        <f>IFERROR(IF(F346&lt;=0,"",L345+H346),"")</f>
        <v>35087.840659415546</v>
      </c>
      <c r="M346" s="19"/>
      <c r="N346" s="25">
        <f>IFERROR(IF(IF(N345&lt;=0,0,IF(N345-H345&lt;0,0,N345-H345))=0,"",IF(N345&lt;=0,0,IF(N345-H345&lt;0,0,N345-H345))),"")</f>
        <v>111371.49075166007</v>
      </c>
      <c r="O346" s="26"/>
    </row>
    <row r="347" spans="1:19" ht="9.9499999999999993" customHeight="1">
      <c r="A347" s="19"/>
      <c r="B347" s="20" t="str">
        <f t="shared" si="12"/>
        <v>September</v>
      </c>
      <c r="C347" s="19"/>
      <c r="D347" s="21">
        <f>IFERROR(IF(N346&lt;=0,"",IF(B346="December",D346+1,D346)),"")</f>
        <v>2041</v>
      </c>
      <c r="E347" s="19"/>
      <c r="F347" s="22">
        <f t="shared" si="11"/>
        <v>742.98647092733597</v>
      </c>
      <c r="G347" s="19"/>
      <c r="H347" s="22">
        <f>IFERROR(F347-J347,"")</f>
        <v>210.33445742036884</v>
      </c>
      <c r="I347" s="19"/>
      <c r="J347" s="22">
        <f>IFERROR(IF(N347&lt;0,0,N347*$F$5/12),"")</f>
        <v>532.65201350696714</v>
      </c>
      <c r="K347" s="19"/>
      <c r="L347" s="24">
        <f>IFERROR(IF(F347&lt;=0,"",L346+H347),"")</f>
        <v>35298.175116835911</v>
      </c>
      <c r="M347" s="19"/>
      <c r="N347" s="25">
        <f>IFERROR(IF(IF(N346&lt;=0,0,IF(N346-H346&lt;0,0,N346-H346))=0,"",IF(N346&lt;=0,0,IF(N346-H346&lt;0,0,N346-H346))),"")</f>
        <v>111162.15934058443</v>
      </c>
      <c r="O347" s="26"/>
    </row>
    <row r="348" spans="1:19" ht="9.9499999999999993" customHeight="1">
      <c r="A348" s="19"/>
      <c r="B348" s="20" t="str">
        <f t="shared" si="12"/>
        <v>October</v>
      </c>
      <c r="C348" s="19"/>
      <c r="D348" s="21">
        <f>IFERROR(IF(N347&lt;=0,"",IF(B347="December",D347+1,D347)),"")</f>
        <v>2041</v>
      </c>
      <c r="E348" s="19"/>
      <c r="F348" s="22">
        <f t="shared" si="11"/>
        <v>742.98647092733597</v>
      </c>
      <c r="G348" s="19"/>
      <c r="H348" s="22">
        <f>IFERROR(F348-J348,"")</f>
        <v>211.34231002884144</v>
      </c>
      <c r="I348" s="19"/>
      <c r="J348" s="22">
        <f>IFERROR(IF(N348&lt;0,0,N348*$F$5/12),"")</f>
        <v>531.64416089849453</v>
      </c>
      <c r="K348" s="19"/>
      <c r="L348" s="24">
        <f>IFERROR(IF(F348&lt;=0,"",L347+H348),"")</f>
        <v>35509.517426864753</v>
      </c>
      <c r="M348" s="19"/>
      <c r="N348" s="25">
        <f>IFERROR(IF(IF(N347&lt;=0,0,IF(N347-H347&lt;0,0,N347-H347))=0,"",IF(N347&lt;=0,0,IF(N347-H347&lt;0,0,N347-H347))),"")</f>
        <v>110951.82488316407</v>
      </c>
      <c r="O348" s="26"/>
    </row>
    <row r="349" spans="1:19" ht="9.9499999999999993" customHeight="1">
      <c r="A349" s="19"/>
      <c r="B349" s="20" t="str">
        <f t="shared" si="12"/>
        <v>November</v>
      </c>
      <c r="C349" s="19"/>
      <c r="D349" s="21">
        <f>IFERROR(IF(N348&lt;=0,"",IF(B348="December",D348+1,D348)),"")</f>
        <v>2041</v>
      </c>
      <c r="E349" s="19"/>
      <c r="F349" s="22">
        <f t="shared" si="11"/>
        <v>742.98647092733597</v>
      </c>
      <c r="G349" s="19"/>
      <c r="H349" s="22">
        <f>IFERROR(F349-J349,"")</f>
        <v>212.35499193106295</v>
      </c>
      <c r="I349" s="19"/>
      <c r="J349" s="22">
        <f>IFERROR(IF(N349&lt;0,0,N349*$F$5/12),"")</f>
        <v>530.63147899627302</v>
      </c>
      <c r="K349" s="19"/>
      <c r="L349" s="24">
        <f>IFERROR(IF(F349&lt;=0,"",L348+H349),"")</f>
        <v>35721.872418795814</v>
      </c>
      <c r="M349" s="19"/>
      <c r="N349" s="25">
        <f>IFERROR(IF(IF(N348&lt;=0,0,IF(N348-H348&lt;0,0,N348-H348))=0,"",IF(N348&lt;=0,0,IF(N348-H348&lt;0,0,N348-H348))),"")</f>
        <v>110740.48257313523</v>
      </c>
      <c r="O349" s="26"/>
    </row>
    <row r="350" spans="1:19" ht="9.9499999999999993" customHeight="1">
      <c r="A350" s="19"/>
      <c r="B350" s="20" t="str">
        <f t="shared" si="12"/>
        <v>December</v>
      </c>
      <c r="C350" s="19"/>
      <c r="D350" s="21">
        <f>IFERROR(IF(N349&lt;=0,"",IF(B349="December",D349+1,D349)),"")</f>
        <v>2041</v>
      </c>
      <c r="E350" s="19"/>
      <c r="F350" s="22">
        <f t="shared" si="11"/>
        <v>742.98647092733597</v>
      </c>
      <c r="G350" s="19"/>
      <c r="H350" s="22">
        <f>IFERROR(F350-J350,"")</f>
        <v>213.37252626739928</v>
      </c>
      <c r="I350" s="19"/>
      <c r="J350" s="22">
        <f>IFERROR(IF(N350&lt;0,0,N350*$F$5/12),"")</f>
        <v>529.61394465993669</v>
      </c>
      <c r="K350" s="19"/>
      <c r="L350" s="24">
        <f>IFERROR(IF(F350&lt;=0,"",L349+H350),"")</f>
        <v>35935.244945063212</v>
      </c>
      <c r="M350" s="19"/>
      <c r="N350" s="25">
        <f>IFERROR(IF(IF(N349&lt;=0,0,IF(N349-H349&lt;0,0,N349-H349))=0,"",IF(N349&lt;=0,0,IF(N349-H349&lt;0,0,N349-H349))),"")</f>
        <v>110528.12758120417</v>
      </c>
      <c r="O350" s="27"/>
      <c r="P350" s="28"/>
      <c r="R350" s="28"/>
      <c r="S350" s="29"/>
    </row>
    <row r="351" spans="1:19" ht="9.9499999999999993" customHeight="1">
      <c r="A351" s="19"/>
      <c r="B351" s="20" t="str">
        <f t="shared" si="12"/>
        <v>January</v>
      </c>
      <c r="C351" s="19"/>
      <c r="D351" s="21">
        <f>IFERROR(IF(N350&lt;=0,"",IF(B350="December",D350+1,D350)),"")</f>
        <v>2042</v>
      </c>
      <c r="E351" s="19"/>
      <c r="F351" s="22">
        <f t="shared" si="11"/>
        <v>742.98647092733597</v>
      </c>
      <c r="G351" s="19"/>
      <c r="H351" s="22">
        <f>IFERROR(F351-J351,"")</f>
        <v>214.39493628909725</v>
      </c>
      <c r="I351" s="19"/>
      <c r="J351" s="22">
        <f>IFERROR(IF(N351&lt;0,0,N351*$F$5/12),"")</f>
        <v>528.59153463823873</v>
      </c>
      <c r="K351" s="19"/>
      <c r="L351" s="24">
        <f>IFERROR(IF(F351&lt;=0,"",L350+H351),"")</f>
        <v>36149.639881352312</v>
      </c>
      <c r="M351" s="19"/>
      <c r="N351" s="25">
        <f>IFERROR(IF(IF(N350&lt;=0,0,IF(N350-H350&lt;0,0,N350-H350))=0,"",IF(N350&lt;=0,0,IF(N350-H350&lt;0,0,N350-H350))),"")</f>
        <v>110314.75505493677</v>
      </c>
      <c r="O351" s="26"/>
    </row>
    <row r="352" spans="1:19" ht="9.9499999999999993" customHeight="1">
      <c r="A352" s="19"/>
      <c r="B352" s="20" t="str">
        <f t="shared" si="12"/>
        <v>February</v>
      </c>
      <c r="C352" s="19"/>
      <c r="D352" s="21">
        <f>IFERROR(IF(N351&lt;=0,"",IF(B351="December",D351+1,D351)),"")</f>
        <v>2042</v>
      </c>
      <c r="E352" s="19"/>
      <c r="F352" s="22">
        <f t="shared" si="11"/>
        <v>742.98647092733597</v>
      </c>
      <c r="G352" s="19"/>
      <c r="H352" s="22">
        <f>IFERROR(F352-J352,"")</f>
        <v>215.42224535881587</v>
      </c>
      <c r="I352" s="19"/>
      <c r="J352" s="22">
        <f>IFERROR(IF(N352&lt;0,0,N352*$F$5/12),"")</f>
        <v>527.5642255685201</v>
      </c>
      <c r="K352" s="19"/>
      <c r="L352" s="24">
        <f>IFERROR(IF(F352&lt;=0,"",L351+H352),"")</f>
        <v>36365.062126711127</v>
      </c>
      <c r="M352" s="19"/>
      <c r="N352" s="25">
        <f>IFERROR(IF(IF(N351&lt;=0,0,IF(N351-H351&lt;0,0,N351-H351))=0,"",IF(N351&lt;=0,0,IF(N351-H351&lt;0,0,N351-H351))),"")</f>
        <v>110100.36011864767</v>
      </c>
      <c r="O352" s="26"/>
    </row>
    <row r="353" spans="1:19" ht="9.9499999999999993" customHeight="1">
      <c r="A353" s="19"/>
      <c r="B353" s="20" t="str">
        <f t="shared" si="12"/>
        <v>March</v>
      </c>
      <c r="C353" s="19"/>
      <c r="D353" s="21">
        <f>IFERROR(IF(N352&lt;=0,"",IF(B352="December",D352+1,D352)),"")</f>
        <v>2042</v>
      </c>
      <c r="E353" s="19"/>
      <c r="F353" s="22">
        <f t="shared" si="11"/>
        <v>742.98647092733597</v>
      </c>
      <c r="G353" s="19"/>
      <c r="H353" s="22">
        <f>IFERROR(F353-J353,"")</f>
        <v>216.45447695116013</v>
      </c>
      <c r="I353" s="19"/>
      <c r="J353" s="22">
        <f>IFERROR(IF(N353&lt;0,0,N353*$F$5/12),"")</f>
        <v>526.53199397617584</v>
      </c>
      <c r="K353" s="19"/>
      <c r="L353" s="24">
        <f>IFERROR(IF(F353&lt;=0,"",L352+H353),"")</f>
        <v>36581.51660366229</v>
      </c>
      <c r="M353" s="19"/>
      <c r="N353" s="25">
        <f>IFERROR(IF(IF(N352&lt;=0,0,IF(N352-H352&lt;0,0,N352-H352))=0,"",IF(N352&lt;=0,0,IF(N352-H352&lt;0,0,N352-H352))),"")</f>
        <v>109884.93787328886</v>
      </c>
      <c r="O353" s="26"/>
    </row>
    <row r="354" spans="1:19" ht="9.9499999999999993" customHeight="1">
      <c r="A354" s="19"/>
      <c r="B354" s="20" t="str">
        <f t="shared" si="12"/>
        <v>April</v>
      </c>
      <c r="C354" s="19"/>
      <c r="D354" s="21">
        <f>IFERROR(IF(N353&lt;=0,"",IF(B353="December",D353+1,D353)),"")</f>
        <v>2042</v>
      </c>
      <c r="E354" s="19"/>
      <c r="F354" s="22">
        <f t="shared" si="11"/>
        <v>742.98647092733597</v>
      </c>
      <c r="G354" s="19"/>
      <c r="H354" s="22">
        <f>IFERROR(F354-J354,"")</f>
        <v>217.49165465321778</v>
      </c>
      <c r="I354" s="19"/>
      <c r="J354" s="22">
        <f>IFERROR(IF(N354&lt;0,0,N354*$F$5/12),"")</f>
        <v>525.49481627411819</v>
      </c>
      <c r="K354" s="19"/>
      <c r="L354" s="24">
        <f>IFERROR(IF(F354&lt;=0,"",L353+H354),"")</f>
        <v>36799.008258315509</v>
      </c>
      <c r="M354" s="19"/>
      <c r="N354" s="25">
        <f>IFERROR(IF(IF(N353&lt;=0,0,IF(N353-H353&lt;0,0,N353-H353))=0,"",IF(N353&lt;=0,0,IF(N353-H353&lt;0,0,N353-H353))),"")</f>
        <v>109668.4833963377</v>
      </c>
      <c r="O354" s="26"/>
    </row>
    <row r="355" spans="1:19" ht="9.9499999999999993" customHeight="1">
      <c r="A355" s="19"/>
      <c r="B355" s="20" t="str">
        <f t="shared" si="12"/>
        <v>May</v>
      </c>
      <c r="C355" s="19"/>
      <c r="D355" s="21">
        <f>IFERROR(IF(N354&lt;=0,"",IF(B354="December",D354+1,D354)),"")</f>
        <v>2042</v>
      </c>
      <c r="E355" s="19"/>
      <c r="F355" s="22">
        <f t="shared" si="11"/>
        <v>742.98647092733597</v>
      </c>
      <c r="G355" s="19"/>
      <c r="H355" s="22">
        <f>IFERROR(F355-J355,"")</f>
        <v>218.53380216509777</v>
      </c>
      <c r="I355" s="19"/>
      <c r="J355" s="22">
        <f>IFERROR(IF(N355&lt;0,0,N355*$F$5/12),"")</f>
        <v>524.4526687622382</v>
      </c>
      <c r="K355" s="19"/>
      <c r="L355" s="24">
        <f>IFERROR(IF(F355&lt;=0,"",L354+H355),"")</f>
        <v>37017.542060480606</v>
      </c>
      <c r="M355" s="19"/>
      <c r="N355" s="25">
        <f>IFERROR(IF(IF(N354&lt;=0,0,IF(N354-H354&lt;0,0,N354-H354))=0,"",IF(N354&lt;=0,0,IF(N354-H354&lt;0,0,N354-H354))),"")</f>
        <v>109450.99174168448</v>
      </c>
      <c r="O355" s="26"/>
    </row>
    <row r="356" spans="1:19" ht="9.9499999999999993" customHeight="1">
      <c r="A356" s="19"/>
      <c r="B356" s="20" t="str">
        <f t="shared" si="12"/>
        <v>June</v>
      </c>
      <c r="C356" s="19"/>
      <c r="D356" s="21">
        <f>IFERROR(IF(N355&lt;=0,"",IF(B355="December",D355+1,D355)),"")</f>
        <v>2042</v>
      </c>
      <c r="E356" s="19"/>
      <c r="F356" s="22">
        <f t="shared" si="11"/>
        <v>742.98647092733597</v>
      </c>
      <c r="G356" s="19"/>
      <c r="H356" s="22">
        <f>IFERROR(F356-J356,"")</f>
        <v>219.5809433004722</v>
      </c>
      <c r="I356" s="19"/>
      <c r="J356" s="22">
        <f>IFERROR(IF(N356&lt;0,0,N356*$F$5/12),"")</f>
        <v>523.40552762686377</v>
      </c>
      <c r="K356" s="19"/>
      <c r="L356" s="24">
        <f>IFERROR(IF(F356&lt;=0,"",L355+H356),"")</f>
        <v>37237.123003781075</v>
      </c>
      <c r="M356" s="19"/>
      <c r="N356" s="25">
        <f>IFERROR(IF(IF(N355&lt;=0,0,IF(N355-H355&lt;0,0,N355-H355))=0,"",IF(N355&lt;=0,0,IF(N355-H355&lt;0,0,N355-H355))),"")</f>
        <v>109232.45793951939</v>
      </c>
      <c r="O356" s="26"/>
    </row>
    <row r="357" spans="1:19" ht="9.9499999999999993" customHeight="1">
      <c r="A357" s="19"/>
      <c r="B357" s="20" t="str">
        <f t="shared" si="12"/>
        <v>July</v>
      </c>
      <c r="C357" s="19"/>
      <c r="D357" s="21">
        <f>IFERROR(IF(N356&lt;=0,"",IF(B356="December",D356+1,D356)),"")</f>
        <v>2042</v>
      </c>
      <c r="E357" s="19"/>
      <c r="F357" s="22">
        <f t="shared" si="11"/>
        <v>742.98647092733597</v>
      </c>
      <c r="G357" s="19"/>
      <c r="H357" s="22">
        <f>IFERROR(F357-J357,"")</f>
        <v>220.63310198712031</v>
      </c>
      <c r="I357" s="19"/>
      <c r="J357" s="22">
        <f>IFERROR(IF(N357&lt;0,0,N357*$F$5/12),"")</f>
        <v>522.35336894021566</v>
      </c>
      <c r="K357" s="19"/>
      <c r="L357" s="24">
        <f>IFERROR(IF(F357&lt;=0,"",L356+H357),"")</f>
        <v>37457.756105768196</v>
      </c>
      <c r="M357" s="19"/>
      <c r="N357" s="25">
        <f>IFERROR(IF(IF(N356&lt;=0,0,IF(N356-H356&lt;0,0,N356-H356))=0,"",IF(N356&lt;=0,0,IF(N356-H356&lt;0,0,N356-H356))),"")</f>
        <v>109012.87699621891</v>
      </c>
      <c r="O357" s="26"/>
    </row>
    <row r="358" spans="1:19" ht="9.9499999999999993" customHeight="1">
      <c r="A358" s="19"/>
      <c r="B358" s="20" t="str">
        <f t="shared" si="12"/>
        <v>August</v>
      </c>
      <c r="C358" s="19"/>
      <c r="D358" s="21">
        <f>IFERROR(IF(N357&lt;=0,"",IF(B357="December",D357+1,D357)),"")</f>
        <v>2042</v>
      </c>
      <c r="E358" s="19"/>
      <c r="F358" s="22">
        <f t="shared" si="11"/>
        <v>742.98647092733597</v>
      </c>
      <c r="G358" s="19"/>
      <c r="H358" s="22">
        <f>IFERROR(F358-J358,"")</f>
        <v>221.69030226747532</v>
      </c>
      <c r="I358" s="19"/>
      <c r="J358" s="22">
        <f>IFERROR(IF(N358&lt;0,0,N358*$F$5/12),"")</f>
        <v>521.29616865986065</v>
      </c>
      <c r="K358" s="19"/>
      <c r="L358" s="24">
        <f>IFERROR(IF(F358&lt;=0,"",L357+H358),"")</f>
        <v>37679.44640803567</v>
      </c>
      <c r="M358" s="19"/>
      <c r="N358" s="25">
        <f>IFERROR(IF(IF(N357&lt;=0,0,IF(N357-H357&lt;0,0,N357-H357))=0,"",IF(N357&lt;=0,0,IF(N357-H357&lt;0,0,N357-H357))),"")</f>
        <v>108792.2438942318</v>
      </c>
      <c r="O358" s="26"/>
    </row>
    <row r="359" spans="1:19" ht="9.9499999999999993" customHeight="1">
      <c r="A359" s="19"/>
      <c r="B359" s="20" t="str">
        <f t="shared" si="12"/>
        <v>September</v>
      </c>
      <c r="C359" s="19"/>
      <c r="D359" s="21">
        <f>IFERROR(IF(N358&lt;=0,"",IF(B358="December",D358+1,D358)),"")</f>
        <v>2042</v>
      </c>
      <c r="E359" s="19"/>
      <c r="F359" s="22">
        <f t="shared" si="11"/>
        <v>742.98647092733597</v>
      </c>
      <c r="G359" s="19"/>
      <c r="H359" s="22">
        <f>IFERROR(F359-J359,"")</f>
        <v>222.75256829917362</v>
      </c>
      <c r="I359" s="19"/>
      <c r="J359" s="22">
        <f>IFERROR(IF(N359&lt;0,0,N359*$F$5/12),"")</f>
        <v>520.23390262816235</v>
      </c>
      <c r="K359" s="19"/>
      <c r="L359" s="24">
        <f>IFERROR(IF(F359&lt;=0,"",L358+H359),"")</f>
        <v>37902.198976334847</v>
      </c>
      <c r="M359" s="19"/>
      <c r="N359" s="25">
        <f>IFERROR(IF(IF(N358&lt;=0,0,IF(N358-H358&lt;0,0,N358-H358))=0,"",IF(N358&lt;=0,0,IF(N358-H358&lt;0,0,N358-H358))),"")</f>
        <v>108570.55359196432</v>
      </c>
      <c r="O359" s="26"/>
    </row>
    <row r="360" spans="1:19" ht="9.9499999999999993" customHeight="1">
      <c r="A360" s="19"/>
      <c r="B360" s="20" t="str">
        <f t="shared" si="12"/>
        <v>October</v>
      </c>
      <c r="C360" s="19"/>
      <c r="D360" s="21">
        <f>IFERROR(IF(N359&lt;=0,"",IF(B359="December",D359+1,D359)),"")</f>
        <v>2042</v>
      </c>
      <c r="E360" s="19"/>
      <c r="F360" s="22">
        <f t="shared" si="11"/>
        <v>742.98647092733597</v>
      </c>
      <c r="G360" s="19"/>
      <c r="H360" s="22">
        <f>IFERROR(F360-J360,"")</f>
        <v>223.8199243556071</v>
      </c>
      <c r="I360" s="19"/>
      <c r="J360" s="22">
        <f>IFERROR(IF(N360&lt;0,0,N360*$F$5/12),"")</f>
        <v>519.16654657172887</v>
      </c>
      <c r="K360" s="19"/>
      <c r="L360" s="24">
        <f>IFERROR(IF(F360&lt;=0,"",L359+H360),"")</f>
        <v>38126.018900690455</v>
      </c>
      <c r="M360" s="19"/>
      <c r="N360" s="25">
        <f>IFERROR(IF(IF(N359&lt;=0,0,IF(N359-H359&lt;0,0,N359-H359))=0,"",IF(N359&lt;=0,0,IF(N359-H359&lt;0,0,N359-H359))),"")</f>
        <v>108347.80102366515</v>
      </c>
      <c r="O360" s="26"/>
    </row>
    <row r="361" spans="1:19" ht="9.9499999999999993" customHeight="1">
      <c r="A361" s="19"/>
      <c r="B361" s="20" t="str">
        <f t="shared" si="12"/>
        <v>November</v>
      </c>
      <c r="C361" s="19"/>
      <c r="D361" s="21">
        <f>IFERROR(IF(N360&lt;=0,"",IF(B360="December",D360+1,D360)),"")</f>
        <v>2042</v>
      </c>
      <c r="E361" s="19"/>
      <c r="F361" s="22">
        <f t="shared" si="11"/>
        <v>742.98647092733597</v>
      </c>
      <c r="G361" s="19"/>
      <c r="H361" s="22">
        <f>IFERROR(F361-J361,"")</f>
        <v>224.8923948264777</v>
      </c>
      <c r="I361" s="19"/>
      <c r="J361" s="22">
        <f>IFERROR(IF(N361&lt;0,0,N361*$F$5/12),"")</f>
        <v>518.09407610085827</v>
      </c>
      <c r="K361" s="19"/>
      <c r="L361" s="24">
        <f>IFERROR(IF(F361&lt;=0,"",L360+H361),"")</f>
        <v>38350.911295516933</v>
      </c>
      <c r="M361" s="19"/>
      <c r="N361" s="25">
        <f>IFERROR(IF(IF(N360&lt;=0,0,IF(N360-H360&lt;0,0,N360-H360))=0,"",IF(N360&lt;=0,0,IF(N360-H360&lt;0,0,N360-H360))),"")</f>
        <v>108123.98109930955</v>
      </c>
      <c r="O361" s="26"/>
    </row>
    <row r="362" spans="1:19" ht="9.9499999999999993" customHeight="1">
      <c r="A362" s="19"/>
      <c r="B362" s="20" t="str">
        <f t="shared" si="12"/>
        <v>December</v>
      </c>
      <c r="C362" s="19"/>
      <c r="D362" s="21">
        <f>IFERROR(IF(N361&lt;=0,"",IF(B361="December",D361+1,D361)),"")</f>
        <v>2042</v>
      </c>
      <c r="E362" s="19"/>
      <c r="F362" s="22">
        <f t="shared" si="11"/>
        <v>742.98647092733597</v>
      </c>
      <c r="G362" s="19"/>
      <c r="H362" s="22">
        <f>IFERROR(F362-J362,"")</f>
        <v>225.97000421835457</v>
      </c>
      <c r="I362" s="19"/>
      <c r="J362" s="22">
        <f>IFERROR(IF(N362&lt;0,0,N362*$F$5/12),"")</f>
        <v>517.0164667089814</v>
      </c>
      <c r="K362" s="19"/>
      <c r="L362" s="24">
        <f>IFERROR(IF(F362&lt;=0,"",L361+H362),"")</f>
        <v>38576.881299735287</v>
      </c>
      <c r="M362" s="19"/>
      <c r="N362" s="25">
        <f>IFERROR(IF(IF(N361&lt;=0,0,IF(N361-H361&lt;0,0,N361-H361))=0,"",IF(N361&lt;=0,0,IF(N361-H361&lt;0,0,N361-H361))),"")</f>
        <v>107899.08870448307</v>
      </c>
      <c r="O362" s="27"/>
      <c r="P362" s="28"/>
      <c r="R362" s="28"/>
      <c r="S362" s="29"/>
    </row>
    <row r="363" spans="1:19" ht="9.9499999999999993" customHeight="1">
      <c r="A363" s="19"/>
      <c r="B363" s="20" t="str">
        <f t="shared" si="12"/>
        <v>January</v>
      </c>
      <c r="C363" s="19"/>
      <c r="D363" s="21">
        <f>IFERROR(IF(N362&lt;=0,"",IF(B362="December",D362+1,D362)),"")</f>
        <v>2043</v>
      </c>
      <c r="E363" s="19"/>
      <c r="F363" s="22">
        <f t="shared" si="11"/>
        <v>742.98647092733597</v>
      </c>
      <c r="G363" s="19"/>
      <c r="H363" s="22">
        <f>IFERROR(F363-J363,"")</f>
        <v>227.05277715523414</v>
      </c>
      <c r="I363" s="19"/>
      <c r="J363" s="22">
        <f>IFERROR(IF(N363&lt;0,0,N363*$F$5/12),"")</f>
        <v>515.93369377210183</v>
      </c>
      <c r="K363" s="19"/>
      <c r="L363" s="24">
        <f>IFERROR(IF(F363&lt;=0,"",L362+H363),"")</f>
        <v>38803.934076890524</v>
      </c>
      <c r="M363" s="19"/>
      <c r="N363" s="25">
        <f>IFERROR(IF(IF(N362&lt;=0,0,IF(N362-H362&lt;0,0,N362-H362))=0,"",IF(N362&lt;=0,0,IF(N362-H362&lt;0,0,N362-H362))),"")</f>
        <v>107673.11870026472</v>
      </c>
      <c r="O363" s="26"/>
    </row>
    <row r="364" spans="1:19" ht="9.9499999999999993" customHeight="1">
      <c r="A364" s="19"/>
      <c r="B364" s="20" t="str">
        <f t="shared" si="12"/>
        <v>February</v>
      </c>
      <c r="C364" s="19"/>
      <c r="D364" s="21">
        <f>IFERROR(IF(N363&lt;=0,"",IF(B363="December",D363+1,D363)),"")</f>
        <v>2043</v>
      </c>
      <c r="E364" s="19"/>
      <c r="F364" s="22">
        <f t="shared" si="11"/>
        <v>742.98647092733597</v>
      </c>
      <c r="G364" s="19"/>
      <c r="H364" s="22">
        <f>IFERROR(F364-J364,"")</f>
        <v>228.14073837910291</v>
      </c>
      <c r="I364" s="19"/>
      <c r="J364" s="22">
        <f>IFERROR(IF(N364&lt;0,0,N364*$F$5/12),"")</f>
        <v>514.84573254823306</v>
      </c>
      <c r="K364" s="19"/>
      <c r="L364" s="24">
        <f>IFERROR(IF(F364&lt;=0,"",L363+H364),"")</f>
        <v>39032.074815269625</v>
      </c>
      <c r="M364" s="19"/>
      <c r="N364" s="25">
        <f>IFERROR(IF(IF(N363&lt;=0,0,IF(N363-H363&lt;0,0,N363-H363))=0,"",IF(N363&lt;=0,0,IF(N363-H363&lt;0,0,N363-H363))),"")</f>
        <v>107446.06592310949</v>
      </c>
      <c r="O364" s="26"/>
    </row>
    <row r="365" spans="1:19" ht="9.9499999999999993" customHeight="1">
      <c r="A365" s="19"/>
      <c r="B365" s="20" t="str">
        <f t="shared" si="12"/>
        <v>March</v>
      </c>
      <c r="C365" s="19"/>
      <c r="D365" s="21">
        <f>IFERROR(IF(N364&lt;=0,"",IF(B364="December",D364+1,D364)),"")</f>
        <v>2043</v>
      </c>
      <c r="E365" s="19"/>
      <c r="F365" s="22">
        <f t="shared" si="11"/>
        <v>742.98647092733597</v>
      </c>
      <c r="G365" s="19"/>
      <c r="H365" s="22">
        <f>IFERROR(F365-J365,"")</f>
        <v>229.2339127505029</v>
      </c>
      <c r="I365" s="19"/>
      <c r="J365" s="22">
        <f>IFERROR(IF(N365&lt;0,0,N365*$F$5/12),"")</f>
        <v>513.75255817683308</v>
      </c>
      <c r="K365" s="19"/>
      <c r="L365" s="24">
        <f>IFERROR(IF(F365&lt;=0,"",L364+H365),"")</f>
        <v>39261.308728020129</v>
      </c>
      <c r="M365" s="19"/>
      <c r="N365" s="25">
        <f>IFERROR(IF(IF(N364&lt;=0,0,IF(N364-H364&lt;0,0,N364-H364))=0,"",IF(N364&lt;=0,0,IF(N364-H364&lt;0,0,N364-H364))),"")</f>
        <v>107217.92518473038</v>
      </c>
      <c r="O365" s="26"/>
    </row>
    <row r="366" spans="1:19" ht="9.9499999999999993" customHeight="1">
      <c r="A366" s="19"/>
      <c r="B366" s="20" t="str">
        <f t="shared" si="12"/>
        <v>April</v>
      </c>
      <c r="C366" s="19"/>
      <c r="D366" s="21">
        <f>IFERROR(IF(N365&lt;=0,"",IF(B365="December",D365+1,D365)),"")</f>
        <v>2043</v>
      </c>
      <c r="E366" s="19"/>
      <c r="F366" s="22">
        <f t="shared" si="11"/>
        <v>742.98647092733597</v>
      </c>
      <c r="G366" s="19"/>
      <c r="H366" s="22">
        <f>IFERROR(F366-J366,"")</f>
        <v>230.33232524909897</v>
      </c>
      <c r="I366" s="19"/>
      <c r="J366" s="22">
        <f>IFERROR(IF(N366&lt;0,0,N366*$F$5/12),"")</f>
        <v>512.654145678237</v>
      </c>
      <c r="K366" s="19"/>
      <c r="L366" s="24">
        <f>IFERROR(IF(F366&lt;=0,"",L365+H366),"")</f>
        <v>39491.641053269224</v>
      </c>
      <c r="M366" s="19"/>
      <c r="N366" s="25">
        <f>IFERROR(IF(IF(N365&lt;=0,0,IF(N365-H365&lt;0,0,N365-H365))=0,"",IF(N365&lt;=0,0,IF(N365-H365&lt;0,0,N365-H365))),"")</f>
        <v>106988.69127197989</v>
      </c>
      <c r="O366" s="26"/>
    </row>
    <row r="367" spans="1:19" ht="9.9499999999999993" customHeight="1">
      <c r="A367" s="19"/>
      <c r="B367" s="20" t="str">
        <f t="shared" si="12"/>
        <v>May</v>
      </c>
      <c r="C367" s="19"/>
      <c r="D367" s="21">
        <f>IFERROR(IF(N366&lt;=0,"",IF(B366="December",D366+1,D366)),"")</f>
        <v>2043</v>
      </c>
      <c r="E367" s="19"/>
      <c r="F367" s="22">
        <f t="shared" si="11"/>
        <v>742.98647092733597</v>
      </c>
      <c r="G367" s="19"/>
      <c r="H367" s="22">
        <f>IFERROR(F367-J367,"")</f>
        <v>231.43600097425093</v>
      </c>
      <c r="I367" s="19"/>
      <c r="J367" s="22">
        <f>IFERROR(IF(N367&lt;0,0,N367*$F$5/12),"")</f>
        <v>511.55046995308504</v>
      </c>
      <c r="K367" s="19"/>
      <c r="L367" s="24">
        <f>IFERROR(IF(F367&lt;=0,"",L366+H367),"")</f>
        <v>39723.077054243477</v>
      </c>
      <c r="M367" s="19"/>
      <c r="N367" s="25">
        <f>IFERROR(IF(IF(N366&lt;=0,0,IF(N366-H366&lt;0,0,N366-H366))=0,"",IF(N366&lt;=0,0,IF(N366-H366&lt;0,0,N366-H366))),"")</f>
        <v>106758.35894673079</v>
      </c>
      <c r="O367" s="26"/>
    </row>
    <row r="368" spans="1:19" ht="9.9499999999999993" customHeight="1">
      <c r="A368" s="19"/>
      <c r="B368" s="20" t="str">
        <f t="shared" si="12"/>
        <v>June</v>
      </c>
      <c r="C368" s="19"/>
      <c r="D368" s="21">
        <f>IFERROR(IF(N367&lt;=0,"",IF(B367="December",D367+1,D367)),"")</f>
        <v>2043</v>
      </c>
      <c r="E368" s="19"/>
      <c r="F368" s="22">
        <f t="shared" si="11"/>
        <v>742.98647092733597</v>
      </c>
      <c r="G368" s="19"/>
      <c r="H368" s="22">
        <f>IFERROR(F368-J368,"")</f>
        <v>232.54496514558588</v>
      </c>
      <c r="I368" s="19"/>
      <c r="J368" s="22">
        <f>IFERROR(IF(N368&lt;0,0,N368*$F$5/12),"")</f>
        <v>510.4415057817501</v>
      </c>
      <c r="K368" s="19"/>
      <c r="L368" s="24">
        <f>IFERROR(IF(F368&lt;=0,"",L367+H368),"")</f>
        <v>39955.622019389062</v>
      </c>
      <c r="M368" s="19"/>
      <c r="N368" s="25">
        <f>IFERROR(IF(IF(N367&lt;=0,0,IF(N367-H367&lt;0,0,N367-H367))=0,"",IF(N367&lt;=0,0,IF(N367-H367&lt;0,0,N367-H367))),"")</f>
        <v>106526.92294575654</v>
      </c>
      <c r="O368" s="26"/>
    </row>
    <row r="369" spans="1:19" ht="9.9499999999999993" customHeight="1">
      <c r="A369" s="19"/>
      <c r="B369" s="20" t="str">
        <f t="shared" si="12"/>
        <v>July</v>
      </c>
      <c r="C369" s="19"/>
      <c r="D369" s="21">
        <f>IFERROR(IF(N368&lt;=0,"",IF(B368="December",D368+1,D368)),"")</f>
        <v>2043</v>
      </c>
      <c r="E369" s="19"/>
      <c r="F369" s="22">
        <f t="shared" si="11"/>
        <v>742.98647092733597</v>
      </c>
      <c r="G369" s="19"/>
      <c r="H369" s="22">
        <f>IFERROR(F369-J369,"")</f>
        <v>233.65924310357519</v>
      </c>
      <c r="I369" s="19"/>
      <c r="J369" s="22">
        <f>IFERROR(IF(N369&lt;0,0,N369*$F$5/12),"")</f>
        <v>509.32722782376078</v>
      </c>
      <c r="K369" s="19"/>
      <c r="L369" s="24">
        <f>IFERROR(IF(F369&lt;=0,"",L368+H369),"")</f>
        <v>40189.281262492637</v>
      </c>
      <c r="M369" s="19"/>
      <c r="N369" s="25">
        <f>IFERROR(IF(IF(N368&lt;=0,0,IF(N368-H368&lt;0,0,N368-H368))=0,"",IF(N368&lt;=0,0,IF(N368-H368&lt;0,0,N368-H368))),"")</f>
        <v>106294.37798061095</v>
      </c>
      <c r="O369" s="30"/>
    </row>
    <row r="370" spans="1:19" ht="9.9499999999999993" customHeight="1">
      <c r="A370" s="19"/>
      <c r="B370" s="20" t="str">
        <f t="shared" si="12"/>
        <v>August</v>
      </c>
      <c r="C370" s="19"/>
      <c r="D370" s="21">
        <f>IFERROR(IF(N369&lt;=0,"",IF(B369="December",D369+1,D369)),"")</f>
        <v>2043</v>
      </c>
      <c r="E370" s="19"/>
      <c r="F370" s="22">
        <f t="shared" si="11"/>
        <v>742.98647092733597</v>
      </c>
      <c r="G370" s="19"/>
      <c r="H370" s="22">
        <f>IFERROR(F370-J370,"")</f>
        <v>234.77886031011315</v>
      </c>
      <c r="I370" s="19"/>
      <c r="J370" s="22">
        <f>IFERROR(IF(N370&lt;0,0,N370*$F$5/12),"")</f>
        <v>508.20761061722283</v>
      </c>
      <c r="K370" s="19"/>
      <c r="L370" s="24">
        <f>IFERROR(IF(F370&lt;=0,"",L369+H370),"")</f>
        <v>40424.060122802752</v>
      </c>
      <c r="M370" s="19"/>
      <c r="N370" s="25">
        <f>IFERROR(IF(IF(N369&lt;=0,0,IF(N369-H369&lt;0,0,N369-H369))=0,"",IF(N369&lt;=0,0,IF(N369-H369&lt;0,0,N369-H369))),"")</f>
        <v>106060.71873750737</v>
      </c>
      <c r="O370" s="27"/>
      <c r="P370" s="28"/>
      <c r="R370" s="28"/>
      <c r="S370" s="29"/>
    </row>
    <row r="371" spans="1:19" ht="9.75" customHeight="1">
      <c r="A371" s="19"/>
      <c r="B371" s="20" t="str">
        <f t="shared" ref="B371" si="13">IF(B370="January","February",IF(B370="February","March",IF(B370="March","April",IF(B370="April","May",IF(B370="May","June",IF(B370="June","July",IF(B370="July","August",IF(B370="August","September",IF(B370="September","October",IF(B370="October","November",IF(B370="November","December",IF(B370="December","January",0))))))))))))</f>
        <v>September</v>
      </c>
      <c r="C371" s="19"/>
      <c r="D371" s="21">
        <f>IFERROR(IF(N370&lt;=0,"",IF(B370="December",D370+1,D370)),"")</f>
        <v>2043</v>
      </c>
      <c r="E371" s="19"/>
      <c r="F371" s="22">
        <f t="shared" si="11"/>
        <v>742.98647092733597</v>
      </c>
      <c r="G371" s="19"/>
      <c r="H371" s="22">
        <f>IFERROR(F371-J371,"")</f>
        <v>235.90384234909908</v>
      </c>
      <c r="I371" s="19"/>
      <c r="J371" s="22">
        <f>IFERROR(IF(N371&lt;0,0,N371*$F$5/12),"")</f>
        <v>507.08262857823689</v>
      </c>
      <c r="K371" s="19"/>
      <c r="L371" s="24">
        <f>IFERROR(IF(F371&lt;=0,"",L370+H371),"")</f>
        <v>40659.963965151852</v>
      </c>
      <c r="M371" s="19"/>
      <c r="N371" s="25">
        <f>IFERROR(IF(IF(N370&lt;=0,0,IF(N370-H370&lt;0,0,N370-H370))=0,"",IF(N370&lt;=0,0,IF(N370-H370&lt;0,0,N370-H370))),"")</f>
        <v>105825.93987719726</v>
      </c>
    </row>
    <row r="372" spans="1:19" ht="9.75" customHeight="1">
      <c r="A372" s="19"/>
      <c r="B372" s="20" t="str">
        <f t="shared" ref="B372:B435" si="14">IF(B371="January","February",IF(B371="February","March",IF(B371="March","April",IF(B371="April","May",IF(B371="May","June",IF(B371="June","July",IF(B371="July","August",IF(B371="August","September",IF(B371="September","October",IF(B371="October","November",IF(B371="November","December",IF(B371="December","January",0))))))))))))</f>
        <v>October</v>
      </c>
      <c r="C372" s="19"/>
      <c r="D372" s="21">
        <f>IFERROR(IF(N371&lt;=0,"",IF(B371="December",D371+1,D371)),"")</f>
        <v>2043</v>
      </c>
      <c r="E372" s="19"/>
      <c r="F372" s="22">
        <f>IF(N371&lt;F371,N371,F371)</f>
        <v>742.98647092733597</v>
      </c>
      <c r="G372" s="19"/>
      <c r="H372" s="22">
        <f>IFERROR(F372-J372,"")</f>
        <v>237.03421492702188</v>
      </c>
      <c r="I372" s="19"/>
      <c r="J372" s="22">
        <f>IFERROR(IF(N372&lt;0,0,N372*$F$5/12),"")</f>
        <v>505.95225600031409</v>
      </c>
      <c r="K372" s="19"/>
      <c r="L372" s="24">
        <f>IFERROR(IF(F372&lt;=0,"",L371+H372),"")</f>
        <v>40896.998180078874</v>
      </c>
      <c r="M372" s="19"/>
      <c r="N372" s="25">
        <f>IFERROR(IF(IF(N371&lt;=0,0,IF(N371-H371&lt;0,0,N371-H371))=0,"",IF(N371&lt;=0,0,IF(N371-H371&lt;0,0,N371-H371))),"")</f>
        <v>105590.03603484816</v>
      </c>
    </row>
    <row r="373" spans="1:19" ht="9.75" customHeight="1">
      <c r="A373" s="19"/>
      <c r="B373" s="20" t="str">
        <f t="shared" si="14"/>
        <v>November</v>
      </c>
      <c r="C373" s="19"/>
      <c r="D373" s="21">
        <f>IFERROR(IF(N372&lt;=0,"",IF(B372="December",D372+1,D372)),"")</f>
        <v>2043</v>
      </c>
      <c r="E373" s="19"/>
      <c r="F373" s="22">
        <f t="shared" ref="F373:F436" si="15">IF(N372&lt;F372,N372,F372)</f>
        <v>742.98647092733597</v>
      </c>
      <c r="G373" s="19"/>
      <c r="H373" s="22">
        <f>IFERROR(F373-J373,"")</f>
        <v>238.17000387354722</v>
      </c>
      <c r="I373" s="19"/>
      <c r="J373" s="22">
        <f>IFERROR(IF(N373&lt;0,0,N373*$F$5/12),"")</f>
        <v>504.81646705378876</v>
      </c>
      <c r="K373" s="19"/>
      <c r="L373" s="24">
        <f>IFERROR(IF(F373&lt;=0,"",L372+H373),"")</f>
        <v>41135.168183952424</v>
      </c>
      <c r="M373" s="19"/>
      <c r="N373" s="25">
        <f>IFERROR(IF(IF(N372&lt;=0,0,IF(N372-H372&lt;0,0,N372-H372))=0,"",IF(N372&lt;=0,0,IF(N372-H372&lt;0,0,N372-H372))),"")</f>
        <v>105353.00181992113</v>
      </c>
    </row>
    <row r="374" spans="1:19" ht="9.75" customHeight="1">
      <c r="A374" s="19"/>
      <c r="B374" s="20" t="str">
        <f t="shared" si="14"/>
        <v>December</v>
      </c>
      <c r="C374" s="19"/>
      <c r="D374" s="21">
        <f>IFERROR(IF(N373&lt;=0,"",IF(B373="December",D373+1,D373)),"")</f>
        <v>2043</v>
      </c>
      <c r="E374" s="19"/>
      <c r="F374" s="22">
        <f t="shared" si="15"/>
        <v>742.98647092733597</v>
      </c>
      <c r="G374" s="19"/>
      <c r="H374" s="22">
        <f>IFERROR(F374-J374,"")</f>
        <v>239.31123514210793</v>
      </c>
      <c r="I374" s="19"/>
      <c r="J374" s="22">
        <f>IFERROR(IF(N374&lt;0,0,N374*$F$5/12),"")</f>
        <v>503.67523578522804</v>
      </c>
      <c r="K374" s="19"/>
      <c r="L374" s="24">
        <f>IFERROR(IF(F374&lt;=0,"",L373+H374),"")</f>
        <v>41374.479419094532</v>
      </c>
      <c r="M374" s="19"/>
      <c r="N374" s="25">
        <f>IFERROR(IF(IF(N373&lt;=0,0,IF(N373-H373&lt;0,0,N373-H373))=0,"",IF(N373&lt;=0,0,IF(N373-H373&lt;0,0,N373-H373))),"")</f>
        <v>105114.83181604759</v>
      </c>
    </row>
    <row r="375" spans="1:19" ht="9.75" customHeight="1">
      <c r="A375" s="19"/>
      <c r="B375" s="20" t="str">
        <f t="shared" si="14"/>
        <v>January</v>
      </c>
      <c r="C375" s="19"/>
      <c r="D375" s="21">
        <f>IFERROR(IF(N374&lt;=0,"",IF(B374="December",D374+1,D374)),"")</f>
        <v>2044</v>
      </c>
      <c r="E375" s="19"/>
      <c r="F375" s="22">
        <f t="shared" si="15"/>
        <v>742.98647092733597</v>
      </c>
      <c r="G375" s="19"/>
      <c r="H375" s="22">
        <f>IFERROR(F375-J375,"")</f>
        <v>240.45793481049725</v>
      </c>
      <c r="I375" s="19"/>
      <c r="J375" s="22">
        <f>IFERROR(IF(N375&lt;0,0,N375*$F$5/12),"")</f>
        <v>502.52853611683872</v>
      </c>
      <c r="K375" s="19"/>
      <c r="L375" s="24">
        <f>IFERROR(IF(F375&lt;=0,"",L374+H375),"")</f>
        <v>41614.937353905028</v>
      </c>
      <c r="M375" s="19"/>
      <c r="N375" s="25">
        <f>IFERROR(IF(IF(N374&lt;=0,0,IF(N374-H374&lt;0,0,N374-H374))=0,"",IF(N374&lt;=0,0,IF(N374-H374&lt;0,0,N374-H374))),"")</f>
        <v>104875.52058090548</v>
      </c>
      <c r="P375" s="28"/>
      <c r="R375" s="28"/>
    </row>
    <row r="376" spans="1:19" ht="9.75" customHeight="1">
      <c r="A376" s="19"/>
      <c r="B376" s="20" t="str">
        <f t="shared" si="14"/>
        <v>February</v>
      </c>
      <c r="C376" s="19"/>
      <c r="D376" s="21">
        <f>IFERROR(IF(N375&lt;=0,"",IF(B375="December",D375+1,D375)),"")</f>
        <v>2044</v>
      </c>
      <c r="E376" s="19"/>
      <c r="F376" s="22">
        <f t="shared" si="15"/>
        <v>742.98647092733597</v>
      </c>
      <c r="G376" s="19"/>
      <c r="H376" s="22">
        <f>IFERROR(F376-J376,"")</f>
        <v>241.61012908146421</v>
      </c>
      <c r="I376" s="19"/>
      <c r="J376" s="22">
        <f>IFERROR(IF(N376&lt;0,0,N376*$F$5/12),"")</f>
        <v>501.37634184587176</v>
      </c>
      <c r="K376" s="19"/>
      <c r="L376" s="24">
        <f>IFERROR(IF(F376&lt;=0,"",L375+H376),"")</f>
        <v>41856.547482986491</v>
      </c>
      <c r="M376" s="19"/>
      <c r="N376" s="25">
        <f>IFERROR(IF(IF(N375&lt;=0,0,IF(N375-H375&lt;0,0,N375-H375))=0,"",IF(N375&lt;=0,0,IF(N375-H375&lt;0,0,N375-H375))),"")</f>
        <v>104635.06264609497</v>
      </c>
    </row>
    <row r="377" spans="1:19" ht="9.75" customHeight="1">
      <c r="A377" s="19"/>
      <c r="B377" s="20" t="str">
        <f t="shared" si="14"/>
        <v>March</v>
      </c>
      <c r="C377" s="19"/>
      <c r="D377" s="21">
        <f>IFERROR(IF(N376&lt;=0,"",IF(B376="December",D376+1,D376)),"")</f>
        <v>2044</v>
      </c>
      <c r="E377" s="19"/>
      <c r="F377" s="22">
        <f t="shared" si="15"/>
        <v>742.98647092733597</v>
      </c>
      <c r="G377" s="19"/>
      <c r="H377" s="22">
        <f>IFERROR(F377-J377,"")</f>
        <v>242.76784428331291</v>
      </c>
      <c r="I377" s="19"/>
      <c r="J377" s="22">
        <f>IFERROR(IF(N377&lt;0,0,N377*$F$5/12),"")</f>
        <v>500.21862664402306</v>
      </c>
      <c r="K377" s="19"/>
      <c r="L377" s="24">
        <f>IFERROR(IF(F377&lt;=0,"",L376+H377),"")</f>
        <v>42099.315327269804</v>
      </c>
      <c r="M377" s="19"/>
      <c r="N377" s="25">
        <f>IFERROR(IF(IF(N376&lt;=0,0,IF(N376-H376&lt;0,0,N376-H376))=0,"",IF(N376&lt;=0,0,IF(N376-H376&lt;0,0,N376-H376))),"")</f>
        <v>104393.4525170135</v>
      </c>
    </row>
    <row r="378" spans="1:19" ht="9.75" customHeight="1">
      <c r="A378" s="19"/>
      <c r="B378" s="20" t="str">
        <f t="shared" si="14"/>
        <v>April</v>
      </c>
      <c r="C378" s="19"/>
      <c r="D378" s="21">
        <f>IFERROR(IF(N377&lt;=0,"",IF(B377="December",D377+1,D377)),"")</f>
        <v>2044</v>
      </c>
      <c r="E378" s="19"/>
      <c r="F378" s="22">
        <f t="shared" si="15"/>
        <v>742.98647092733597</v>
      </c>
      <c r="G378" s="19"/>
      <c r="H378" s="22">
        <f>IFERROR(F378-J378,"")</f>
        <v>243.93110687050381</v>
      </c>
      <c r="I378" s="19"/>
      <c r="J378" s="22">
        <f>IFERROR(IF(N378&lt;0,0,N378*$F$5/12),"")</f>
        <v>499.05536405683216</v>
      </c>
      <c r="K378" s="19"/>
      <c r="L378" s="24">
        <f>IFERROR(IF(F378&lt;=0,"",L377+H378),"")</f>
        <v>42343.24643414031</v>
      </c>
      <c r="M378" s="19"/>
      <c r="N378" s="25">
        <f>IFERROR(IF(IF(N377&lt;=0,0,IF(N377-H377&lt;0,0,N377-H377))=0,"",IF(N377&lt;=0,0,IF(N377-H377&lt;0,0,N377-H377))),"")</f>
        <v>104150.68467273019</v>
      </c>
    </row>
    <row r="379" spans="1:19" ht="9.75" customHeight="1">
      <c r="A379" s="19"/>
      <c r="B379" s="20" t="str">
        <f t="shared" si="14"/>
        <v>May</v>
      </c>
      <c r="C379" s="19"/>
      <c r="D379" s="21">
        <f>IFERROR(IF(N378&lt;=0,"",IF(B378="December",D378+1,D378)),"")</f>
        <v>2044</v>
      </c>
      <c r="E379" s="19"/>
      <c r="F379" s="22">
        <f t="shared" si="15"/>
        <v>742.98647092733597</v>
      </c>
      <c r="G379" s="19"/>
      <c r="H379" s="22">
        <f>IFERROR(F379-J379,"")</f>
        <v>245.09994342425824</v>
      </c>
      <c r="I379" s="19"/>
      <c r="J379" s="22">
        <f>IFERROR(IF(N379&lt;0,0,N379*$F$5/12),"")</f>
        <v>497.88652750307773</v>
      </c>
      <c r="K379" s="19"/>
      <c r="L379" s="24">
        <f>IFERROR(IF(F379&lt;=0,"",L378+H379),"")</f>
        <v>42588.346377564565</v>
      </c>
      <c r="M379" s="19"/>
      <c r="N379" s="25">
        <f>IFERROR(IF(IF(N378&lt;=0,0,IF(N378-H378&lt;0,0,N378-H378))=0,"",IF(N378&lt;=0,0,IF(N378-H378&lt;0,0,N378-H378))),"")</f>
        <v>103906.75356585969</v>
      </c>
    </row>
    <row r="380" spans="1:19" ht="9.75" customHeight="1">
      <c r="A380" s="19"/>
      <c r="B380" s="20" t="str">
        <f t="shared" si="14"/>
        <v>June</v>
      </c>
      <c r="C380" s="19"/>
      <c r="D380" s="21">
        <f>IFERROR(IF(N379&lt;=0,"",IF(B379="December",D379+1,D379)),"")</f>
        <v>2044</v>
      </c>
      <c r="E380" s="19"/>
      <c r="F380" s="22">
        <f t="shared" si="15"/>
        <v>742.98647092733597</v>
      </c>
      <c r="G380" s="19"/>
      <c r="H380" s="22">
        <f>IFERROR(F380-J380,"")</f>
        <v>246.27438065316613</v>
      </c>
      <c r="I380" s="19"/>
      <c r="J380" s="22">
        <f>IFERROR(IF(N380&lt;0,0,N380*$F$5/12),"")</f>
        <v>496.71209027416984</v>
      </c>
      <c r="K380" s="19"/>
      <c r="L380" s="24">
        <f>IFERROR(IF(F380&lt;=0,"",L379+H380),"")</f>
        <v>42834.62075821773</v>
      </c>
      <c r="M380" s="19"/>
      <c r="N380" s="25">
        <f>IFERROR(IF(IF(N379&lt;=0,0,IF(N379-H379&lt;0,0,N379-H379))=0,"",IF(N379&lt;=0,0,IF(N379-H379&lt;0,0,N379-H379))),"")</f>
        <v>103661.65362243543</v>
      </c>
    </row>
    <row r="381" spans="1:19" ht="9.75" customHeight="1">
      <c r="B381" s="20" t="str">
        <f t="shared" si="14"/>
        <v>July</v>
      </c>
      <c r="C381" s="19"/>
      <c r="D381" s="21">
        <f>IFERROR(IF(N380&lt;=0,"",IF(B380="December",D380+1,D380)),"")</f>
        <v>2044</v>
      </c>
      <c r="E381" s="19"/>
      <c r="F381" s="22">
        <f t="shared" si="15"/>
        <v>742.98647092733597</v>
      </c>
      <c r="G381" s="19"/>
      <c r="H381" s="22">
        <f>IFERROR(F381-J381,"")</f>
        <v>247.45444539379594</v>
      </c>
      <c r="I381" s="19"/>
      <c r="J381" s="22">
        <f>IFERROR(IF(N381&lt;0,0,N381*$F$5/12),"")</f>
        <v>495.53202553354004</v>
      </c>
      <c r="K381" s="19"/>
      <c r="L381" s="24">
        <f>IFERROR(IF(F381&lt;=0,"",L380+H381),"")</f>
        <v>43082.075203611523</v>
      </c>
      <c r="M381" s="19"/>
      <c r="N381" s="25">
        <f>IFERROR(IF(IF(N380&lt;=0,0,IF(N380-H380&lt;0,0,N380-H380))=0,"",IF(N380&lt;=0,0,IF(N380-H380&lt;0,0,N380-H380))),"")</f>
        <v>103415.37924178227</v>
      </c>
    </row>
    <row r="382" spans="1:19" ht="9.75" customHeight="1">
      <c r="B382" s="20" t="str">
        <f t="shared" si="14"/>
        <v>August</v>
      </c>
      <c r="C382" s="19"/>
      <c r="D382" s="21">
        <f>IFERROR(IF(N381&lt;=0,"",IF(B381="December",D381+1,D381)),"")</f>
        <v>2044</v>
      </c>
      <c r="E382" s="19"/>
      <c r="F382" s="22">
        <f t="shared" si="15"/>
        <v>742.98647092733597</v>
      </c>
      <c r="G382" s="19"/>
      <c r="H382" s="22">
        <f>IFERROR(F382-J382,"")</f>
        <v>248.64016461130785</v>
      </c>
      <c r="I382" s="19"/>
      <c r="J382" s="22">
        <f>IFERROR(IF(N382&lt;0,0,N382*$F$5/12),"")</f>
        <v>494.34630631602812</v>
      </c>
      <c r="K382" s="19"/>
      <c r="L382" s="24">
        <f>IFERROR(IF(F382&lt;=0,"",L381+H382),"")</f>
        <v>43330.715368222831</v>
      </c>
      <c r="M382" s="19"/>
      <c r="N382" s="25">
        <f>IFERROR(IF(IF(N381&lt;=0,0,IF(N381-H381&lt;0,0,N381-H381))=0,"",IF(N381&lt;=0,0,IF(N381-H381&lt;0,0,N381-H381))),"")</f>
        <v>103167.92479638847</v>
      </c>
    </row>
    <row r="383" spans="1:19" ht="9.75" customHeight="1">
      <c r="B383" s="20" t="str">
        <f t="shared" si="14"/>
        <v>September</v>
      </c>
      <c r="C383" s="19"/>
      <c r="D383" s="21">
        <f>IFERROR(IF(N382&lt;=0,"",IF(B382="December",D382+1,D382)),"")</f>
        <v>2044</v>
      </c>
      <c r="E383" s="19"/>
      <c r="F383" s="22">
        <f t="shared" si="15"/>
        <v>742.98647092733597</v>
      </c>
      <c r="G383" s="19"/>
      <c r="H383" s="22">
        <f>IFERROR(F383-J383,"")</f>
        <v>249.83156540007042</v>
      </c>
      <c r="I383" s="19"/>
      <c r="J383" s="22">
        <f>IFERROR(IF(N383&lt;0,0,N383*$F$5/12),"")</f>
        <v>493.15490552726556</v>
      </c>
      <c r="K383" s="19"/>
      <c r="L383" s="24">
        <f>IFERROR(IF(F383&lt;=0,"",L382+H383),"")</f>
        <v>43580.5469336229</v>
      </c>
      <c r="M383" s="19"/>
      <c r="N383" s="25">
        <f>IFERROR(IF(IF(N382&lt;=0,0,IF(N382-H382&lt;0,0,N382-H382))=0,"",IF(N382&lt;=0,0,IF(N382-H382&lt;0,0,N382-H382))),"")</f>
        <v>102919.28463177716</v>
      </c>
    </row>
    <row r="384" spans="1:19" ht="9.75" customHeight="1">
      <c r="B384" s="20" t="str">
        <f t="shared" si="14"/>
        <v>October</v>
      </c>
      <c r="C384" s="19"/>
      <c r="D384" s="21">
        <f>IFERROR(IF(N383&lt;=0,"",IF(B383="December",D383+1,D383)),"")</f>
        <v>2044</v>
      </c>
      <c r="E384" s="19"/>
      <c r="F384" s="22">
        <f t="shared" si="15"/>
        <v>742.98647092733597</v>
      </c>
      <c r="G384" s="19"/>
      <c r="H384" s="22">
        <f>IFERROR(F384-J384,"")</f>
        <v>251.02867498427906</v>
      </c>
      <c r="I384" s="19"/>
      <c r="J384" s="22">
        <f>IFERROR(IF(N384&lt;0,0,N384*$F$5/12),"")</f>
        <v>491.95779594305691</v>
      </c>
      <c r="K384" s="19"/>
      <c r="L384" s="24">
        <f>IFERROR(IF(F384&lt;=0,"",L383+H384),"")</f>
        <v>43831.575608607178</v>
      </c>
      <c r="M384" s="19"/>
      <c r="N384" s="25">
        <f>IFERROR(IF(IF(N383&lt;=0,0,IF(N383-H383&lt;0,0,N383-H383))=0,"",IF(N383&lt;=0,0,IF(N383-H383&lt;0,0,N383-H383))),"")</f>
        <v>102669.45306637709</v>
      </c>
    </row>
    <row r="385" spans="2:18" ht="9.75" customHeight="1">
      <c r="B385" s="20" t="str">
        <f t="shared" si="14"/>
        <v>November</v>
      </c>
      <c r="C385" s="19"/>
      <c r="D385" s="21">
        <f>IFERROR(IF(N384&lt;=0,"",IF(B384="December",D384+1,D384)),"")</f>
        <v>2044</v>
      </c>
      <c r="E385" s="19"/>
      <c r="F385" s="22">
        <f t="shared" si="15"/>
        <v>742.98647092733597</v>
      </c>
      <c r="G385" s="19"/>
      <c r="H385" s="22">
        <f>IFERROR(F385-J385,"")</f>
        <v>252.23152071857874</v>
      </c>
      <c r="I385" s="19"/>
      <c r="J385" s="22">
        <f>IFERROR(IF(N385&lt;0,0,N385*$F$5/12),"")</f>
        <v>490.75495020875724</v>
      </c>
      <c r="K385" s="19"/>
      <c r="L385" s="24">
        <f>IFERROR(IF(F385&lt;=0,"",L384+H385),"")</f>
        <v>44083.80712932576</v>
      </c>
      <c r="M385" s="19"/>
      <c r="N385" s="25">
        <f>IFERROR(IF(IF(N384&lt;=0,0,IF(N384-H384&lt;0,0,N384-H384))=0,"",IF(N384&lt;=0,0,IF(N384-H384&lt;0,0,N384-H384))),"")</f>
        <v>102418.42439139281</v>
      </c>
    </row>
    <row r="386" spans="2:18" ht="9.75" customHeight="1">
      <c r="B386" s="20" t="str">
        <f t="shared" si="14"/>
        <v>December</v>
      </c>
      <c r="C386" s="19"/>
      <c r="D386" s="21">
        <f>IFERROR(IF(N385&lt;=0,"",IF(B385="December",D385+1,D385)),"")</f>
        <v>2044</v>
      </c>
      <c r="E386" s="19"/>
      <c r="F386" s="22">
        <f t="shared" si="15"/>
        <v>742.98647092733597</v>
      </c>
      <c r="G386" s="19"/>
      <c r="H386" s="22">
        <f>IFERROR(F386-J386,"")</f>
        <v>253.44013008868859</v>
      </c>
      <c r="I386" s="19"/>
      <c r="J386" s="22">
        <f>IFERROR(IF(N386&lt;0,0,N386*$F$5/12),"")</f>
        <v>489.54634083864738</v>
      </c>
      <c r="K386" s="19"/>
      <c r="L386" s="24">
        <f>IFERROR(IF(F386&lt;=0,"",L385+H386),"")</f>
        <v>44337.247259414449</v>
      </c>
      <c r="M386" s="19"/>
      <c r="N386" s="25">
        <f>IFERROR(IF(IF(N385&lt;=0,0,IF(N385-H385&lt;0,0,N385-H385))=0,"",IF(N385&lt;=0,0,IF(N385-H385&lt;0,0,N385-H385))),"")</f>
        <v>102166.19287067423</v>
      </c>
      <c r="P386" s="28"/>
      <c r="R386" s="28"/>
    </row>
    <row r="387" spans="2:18" ht="9.75" customHeight="1">
      <c r="B387" s="20" t="str">
        <f t="shared" si="14"/>
        <v>January</v>
      </c>
      <c r="C387" s="19"/>
      <c r="D387" s="21">
        <f>IFERROR(IF(N386&lt;=0,"",IF(B386="December",D386+1,D386)),"")</f>
        <v>2045</v>
      </c>
      <c r="E387" s="19"/>
      <c r="F387" s="22">
        <f t="shared" si="15"/>
        <v>742.98647092733597</v>
      </c>
      <c r="G387" s="19"/>
      <c r="H387" s="22">
        <f>IFERROR(F387-J387,"")</f>
        <v>254.65453071203018</v>
      </c>
      <c r="I387" s="19"/>
      <c r="J387" s="22">
        <f>IFERROR(IF(N387&lt;0,0,N387*$F$5/12),"")</f>
        <v>488.33194021530579</v>
      </c>
      <c r="K387" s="19"/>
      <c r="L387" s="24">
        <f>IFERROR(IF(F387&lt;=0,"",L386+H387),"")</f>
        <v>44591.901790126482</v>
      </c>
      <c r="M387" s="19"/>
      <c r="N387" s="25">
        <f>IFERROR(IF(IF(N386&lt;=0,0,IF(N386-H386&lt;0,0,N386-H386))=0,"",IF(N386&lt;=0,0,IF(N386-H386&lt;0,0,N386-H386))),"")</f>
        <v>101912.75274058555</v>
      </c>
    </row>
    <row r="388" spans="2:18" ht="9.75" customHeight="1">
      <c r="B388" s="20" t="str">
        <f t="shared" si="14"/>
        <v>February</v>
      </c>
      <c r="C388" s="19"/>
      <c r="D388" s="21">
        <f>IFERROR(IF(N387&lt;=0,"",IF(B387="December",D387+1,D387)),"")</f>
        <v>2045</v>
      </c>
      <c r="E388" s="19"/>
      <c r="F388" s="22">
        <f t="shared" si="15"/>
        <v>742.98647092733597</v>
      </c>
      <c r="G388" s="19"/>
      <c r="H388" s="22">
        <f>IFERROR(F388-J388,"")</f>
        <v>255.87475033835864</v>
      </c>
      <c r="I388" s="19"/>
      <c r="J388" s="22">
        <f>IFERROR(IF(N388&lt;0,0,N388*$F$5/12),"")</f>
        <v>487.11172058897733</v>
      </c>
      <c r="K388" s="19"/>
      <c r="L388" s="24">
        <f>IFERROR(IF(F388&lt;=0,"",L387+H388),"")</f>
        <v>44847.776540464838</v>
      </c>
      <c r="M388" s="19"/>
      <c r="N388" s="25">
        <f>IFERROR(IF(IF(N387&lt;=0,0,IF(N387-H387&lt;0,0,N387-H387))=0,"",IF(N387&lt;=0,0,IF(N387-H387&lt;0,0,N387-H387))),"")</f>
        <v>101658.09820987353</v>
      </c>
    </row>
    <row r="389" spans="2:18" ht="9.75" customHeight="1">
      <c r="B389" s="20" t="str">
        <f t="shared" si="14"/>
        <v>March</v>
      </c>
      <c r="C389" s="19"/>
      <c r="D389" s="21">
        <f>IFERROR(IF(N388&lt;=0,"",IF(B388="December",D388+1,D388)),"")</f>
        <v>2045</v>
      </c>
      <c r="E389" s="19"/>
      <c r="F389" s="22">
        <f t="shared" si="15"/>
        <v>742.98647092733597</v>
      </c>
      <c r="G389" s="19"/>
      <c r="H389" s="22">
        <f>IFERROR(F389-J389,"")</f>
        <v>257.10081685039665</v>
      </c>
      <c r="I389" s="19"/>
      <c r="J389" s="22">
        <f>IFERROR(IF(N389&lt;0,0,N389*$F$5/12),"")</f>
        <v>485.88565407693932</v>
      </c>
      <c r="K389" s="19"/>
      <c r="L389" s="24">
        <f>IFERROR(IF(F389&lt;=0,"",L388+H389),"")</f>
        <v>45104.877357315236</v>
      </c>
      <c r="M389" s="19"/>
      <c r="N389" s="25">
        <f>IFERROR(IF(IF(N388&lt;=0,0,IF(N388-H388&lt;0,0,N388-H388))=0,"",IF(N388&lt;=0,0,IF(N388-H388&lt;0,0,N388-H388))),"")</f>
        <v>101402.22345953516</v>
      </c>
    </row>
    <row r="390" spans="2:18" ht="9.75" customHeight="1">
      <c r="B390" s="20" t="str">
        <f t="shared" si="14"/>
        <v>April</v>
      </c>
      <c r="C390" s="19"/>
      <c r="D390" s="21">
        <f>IFERROR(IF(N389&lt;=0,"",IF(B389="December",D389+1,D389)),"")</f>
        <v>2045</v>
      </c>
      <c r="E390" s="19"/>
      <c r="F390" s="22">
        <f t="shared" si="15"/>
        <v>742.98647092733597</v>
      </c>
      <c r="G390" s="19"/>
      <c r="H390" s="22">
        <f>IFERROR(F390-J390,"")</f>
        <v>258.33275826447141</v>
      </c>
      <c r="I390" s="19"/>
      <c r="J390" s="22">
        <f>IFERROR(IF(N390&lt;0,0,N390*$F$5/12),"")</f>
        <v>484.65371266286456</v>
      </c>
      <c r="K390" s="19"/>
      <c r="L390" s="24">
        <f>IFERROR(IF(F390&lt;=0,"",L389+H390),"")</f>
        <v>45363.210115579706</v>
      </c>
      <c r="M390" s="19"/>
      <c r="N390" s="25">
        <f>IFERROR(IF(IF(N389&lt;=0,0,IF(N389-H389&lt;0,0,N389-H389))=0,"",IF(N389&lt;=0,0,IF(N389-H389&lt;0,0,N389-H389))),"")</f>
        <v>101145.12264268477</v>
      </c>
    </row>
    <row r="391" spans="2:18" ht="9.75" customHeight="1">
      <c r="B391" s="20" t="str">
        <f t="shared" si="14"/>
        <v>May</v>
      </c>
      <c r="C391" s="19"/>
      <c r="D391" s="21">
        <f>IFERROR(IF(N390&lt;=0,"",IF(B390="December",D390+1,D390)),"")</f>
        <v>2045</v>
      </c>
      <c r="E391" s="19"/>
      <c r="F391" s="22">
        <f t="shared" si="15"/>
        <v>742.98647092733597</v>
      </c>
      <c r="G391" s="19"/>
      <c r="H391" s="22">
        <f>IFERROR(F391-J391,"")</f>
        <v>259.57060273115536</v>
      </c>
      <c r="I391" s="19"/>
      <c r="J391" s="22">
        <f>IFERROR(IF(N391&lt;0,0,N391*$F$5/12),"")</f>
        <v>483.41586819618061</v>
      </c>
      <c r="K391" s="19"/>
      <c r="L391" s="24">
        <f>IFERROR(IF(F391&lt;=0,"",L390+H391),"")</f>
        <v>45622.78071831086</v>
      </c>
      <c r="M391" s="19"/>
      <c r="N391" s="25">
        <f>IFERROR(IF(IF(N390&lt;=0,0,IF(N390-H390&lt;0,0,N390-H390))=0,"",IF(N390&lt;=0,0,IF(N390-H390&lt;0,0,N390-H390))),"")</f>
        <v>100886.7898844203</v>
      </c>
    </row>
    <row r="392" spans="2:18" ht="9.75" customHeight="1">
      <c r="B392" s="20" t="str">
        <f t="shared" si="14"/>
        <v>June</v>
      </c>
      <c r="C392" s="19"/>
      <c r="D392" s="21">
        <f>IFERROR(IF(N391&lt;=0,"",IF(B391="December",D391+1,D391)),"")</f>
        <v>2045</v>
      </c>
      <c r="E392" s="19"/>
      <c r="F392" s="22">
        <f t="shared" si="15"/>
        <v>742.98647092733597</v>
      </c>
      <c r="G392" s="19"/>
      <c r="H392" s="22">
        <f>IFERROR(F392-J392,"")</f>
        <v>260.81437853590876</v>
      </c>
      <c r="I392" s="19"/>
      <c r="J392" s="22">
        <f>IFERROR(IF(N392&lt;0,0,N392*$F$5/12),"")</f>
        <v>482.17209239142721</v>
      </c>
      <c r="K392" s="19"/>
      <c r="L392" s="24">
        <f>IFERROR(IF(F392&lt;=0,"",L391+H392),"")</f>
        <v>45883.595096846766</v>
      </c>
      <c r="M392" s="19"/>
      <c r="N392" s="25">
        <f>IFERROR(IF(IF(N391&lt;=0,0,IF(N391-H391&lt;0,0,N391-H391))=0,"",IF(N391&lt;=0,0,IF(N391-H391&lt;0,0,N391-H391))),"")</f>
        <v>100627.21928168915</v>
      </c>
    </row>
    <row r="393" spans="2:18" ht="9.75" customHeight="1">
      <c r="B393" s="20" t="str">
        <f t="shared" si="14"/>
        <v>July</v>
      </c>
      <c r="C393" s="19"/>
      <c r="D393" s="21">
        <f>IFERROR(IF(N392&lt;=0,"",IF(B392="December",D392+1,D392)),"")</f>
        <v>2045</v>
      </c>
      <c r="E393" s="19"/>
      <c r="F393" s="22">
        <f t="shared" si="15"/>
        <v>742.98647092733597</v>
      </c>
      <c r="G393" s="19"/>
      <c r="H393" s="22">
        <f>IFERROR(F393-J393,"")</f>
        <v>262.06411409972668</v>
      </c>
      <c r="I393" s="19"/>
      <c r="J393" s="22">
        <f>IFERROR(IF(N393&lt;0,0,N393*$F$5/12),"")</f>
        <v>480.92235682760929</v>
      </c>
      <c r="K393" s="19"/>
      <c r="L393" s="24">
        <f>IFERROR(IF(F393&lt;=0,"",L392+H393),"")</f>
        <v>46145.659210946491</v>
      </c>
      <c r="M393" s="19"/>
      <c r="N393" s="25">
        <f>IFERROR(IF(IF(N392&lt;=0,0,IF(N392-H392&lt;0,0,N392-H392))=0,"",IF(N392&lt;=0,0,IF(N392-H392&lt;0,0,N392-H392))),"")</f>
        <v>100366.40490315323</v>
      </c>
    </row>
    <row r="394" spans="2:18" ht="9.75" customHeight="1">
      <c r="B394" s="20" t="str">
        <f t="shared" si="14"/>
        <v>August</v>
      </c>
      <c r="C394" s="19"/>
      <c r="D394" s="21">
        <f>IFERROR(IF(N393&lt;=0,"",IF(B393="December",D393+1,D393)),"")</f>
        <v>2045</v>
      </c>
      <c r="E394" s="19"/>
      <c r="F394" s="22">
        <f t="shared" si="15"/>
        <v>742.98647092733597</v>
      </c>
      <c r="G394" s="19"/>
      <c r="H394" s="22">
        <f>IFERROR(F394-J394,"")</f>
        <v>263.31983797978791</v>
      </c>
      <c r="I394" s="19"/>
      <c r="J394" s="22">
        <f>IFERROR(IF(N394&lt;0,0,N394*$F$5/12),"")</f>
        <v>479.66663294754807</v>
      </c>
      <c r="K394" s="19"/>
      <c r="L394" s="24">
        <f>IFERROR(IF(F394&lt;=0,"",L393+H394),"")</f>
        <v>46408.979048926281</v>
      </c>
      <c r="M394" s="19"/>
      <c r="N394" s="25">
        <f>IFERROR(IF(IF(N393&lt;=0,0,IF(N393-H393&lt;0,0,N393-H393))=0,"",IF(N393&lt;=0,0,IF(N393-H393&lt;0,0,N393-H393))),"")</f>
        <v>100104.3407890535</v>
      </c>
    </row>
    <row r="395" spans="2:18" ht="9.75" customHeight="1">
      <c r="B395" s="20" t="str">
        <f t="shared" si="14"/>
        <v>September</v>
      </c>
      <c r="C395" s="19"/>
      <c r="D395" s="21">
        <f>IFERROR(IF(N394&lt;=0,"",IF(B394="December",D394+1,D394)),"")</f>
        <v>2045</v>
      </c>
      <c r="E395" s="19"/>
      <c r="F395" s="22">
        <f t="shared" si="15"/>
        <v>742.98647092733597</v>
      </c>
      <c r="G395" s="19"/>
      <c r="H395" s="22">
        <f>IFERROR(F395-J395,"")</f>
        <v>264.58157887010776</v>
      </c>
      <c r="I395" s="19"/>
      <c r="J395" s="22">
        <f>IFERROR(IF(N395&lt;0,0,N395*$F$5/12),"")</f>
        <v>478.40489205722821</v>
      </c>
      <c r="K395" s="19"/>
      <c r="L395" s="24">
        <f>IFERROR(IF(F395&lt;=0,"",L394+H395),"")</f>
        <v>46673.560627796389</v>
      </c>
      <c r="M395" s="19"/>
      <c r="N395" s="25">
        <f>IFERROR(IF(IF(N394&lt;=0,0,IF(N394-H394&lt;0,0,N394-H394))=0,"",IF(N394&lt;=0,0,IF(N394-H394&lt;0,0,N394-H394))),"")</f>
        <v>99841.020951073719</v>
      </c>
    </row>
    <row r="396" spans="2:18" ht="9.75" customHeight="1">
      <c r="B396" s="20" t="str">
        <f t="shared" si="14"/>
        <v>October</v>
      </c>
      <c r="C396" s="19"/>
      <c r="D396" s="21">
        <f>IFERROR(IF(N395&lt;=0,"",IF(B395="December",D395+1,D395)),"")</f>
        <v>2045</v>
      </c>
      <c r="E396" s="19"/>
      <c r="F396" s="22">
        <f t="shared" si="15"/>
        <v>742.98647092733597</v>
      </c>
      <c r="G396" s="19"/>
      <c r="H396" s="22">
        <f>IFERROR(F396-J396,"")</f>
        <v>265.8493656021937</v>
      </c>
      <c r="I396" s="19"/>
      <c r="J396" s="22">
        <f>IFERROR(IF(N396&lt;0,0,N396*$F$5/12),"")</f>
        <v>477.13710532514227</v>
      </c>
      <c r="K396" s="19"/>
      <c r="L396" s="24">
        <f>IFERROR(IF(F396&lt;=0,"",L395+H396),"")</f>
        <v>46939.409993398585</v>
      </c>
      <c r="M396" s="19"/>
      <c r="N396" s="25">
        <f>IFERROR(IF(IF(N395&lt;=0,0,IF(N395-H395&lt;0,0,N395-H395))=0,"",IF(N395&lt;=0,0,IF(N395-H395&lt;0,0,N395-H395))),"")</f>
        <v>99576.439372203604</v>
      </c>
    </row>
    <row r="397" spans="2:18" ht="9.75" customHeight="1">
      <c r="B397" s="20" t="str">
        <f t="shared" si="14"/>
        <v>November</v>
      </c>
      <c r="C397" s="19"/>
      <c r="D397" s="21">
        <f>IFERROR(IF(N396&lt;=0,"",IF(B396="December",D396+1,D396)),"")</f>
        <v>2045</v>
      </c>
      <c r="E397" s="19"/>
      <c r="F397" s="22">
        <f t="shared" si="15"/>
        <v>742.98647092733597</v>
      </c>
      <c r="G397" s="19"/>
      <c r="H397" s="22">
        <f>IFERROR(F397-J397,"")</f>
        <v>267.12322714570416</v>
      </c>
      <c r="I397" s="19"/>
      <c r="J397" s="22">
        <f>IFERROR(IF(N397&lt;0,0,N397*$F$5/12),"")</f>
        <v>475.86324378163181</v>
      </c>
      <c r="K397" s="19"/>
      <c r="L397" s="24">
        <f>IFERROR(IF(F397&lt;=0,"",L396+H397),"")</f>
        <v>47206.53322054429</v>
      </c>
      <c r="M397" s="19"/>
      <c r="N397" s="25">
        <f>IFERROR(IF(IF(N396&lt;=0,0,IF(N396-H396&lt;0,0,N396-H396))=0,"",IF(N396&lt;=0,0,IF(N396-H396&lt;0,0,N396-H396))),"")</f>
        <v>99310.590006601415</v>
      </c>
    </row>
    <row r="398" spans="2:18" ht="9.75" customHeight="1">
      <c r="B398" s="20" t="str">
        <f t="shared" si="14"/>
        <v>December</v>
      </c>
      <c r="C398" s="19"/>
      <c r="D398" s="21">
        <f>IFERROR(IF(N397&lt;=0,"",IF(B397="December",D397+1,D397)),"")</f>
        <v>2045</v>
      </c>
      <c r="E398" s="19"/>
      <c r="F398" s="22">
        <f t="shared" si="15"/>
        <v>742.98647092733597</v>
      </c>
      <c r="G398" s="19"/>
      <c r="H398" s="22">
        <f>IFERROR(F398-J398,"")</f>
        <v>268.40319260911059</v>
      </c>
      <c r="I398" s="19"/>
      <c r="J398" s="22">
        <f>IFERROR(IF(N398&lt;0,0,N398*$F$5/12),"")</f>
        <v>474.58327831822538</v>
      </c>
      <c r="K398" s="19"/>
      <c r="L398" s="24">
        <f>IFERROR(IF(F398&lt;=0,"",L397+H398),"")</f>
        <v>47474.936413153402</v>
      </c>
      <c r="M398" s="19"/>
      <c r="N398" s="25">
        <f>IFERROR(IF(IF(N397&lt;=0,0,IF(N397-H397&lt;0,0,N397-H397))=0,"",IF(N397&lt;=0,0,IF(N397-H397&lt;0,0,N397-H397))),"")</f>
        <v>99043.466779455717</v>
      </c>
      <c r="P398" s="28"/>
      <c r="R398" s="28"/>
    </row>
    <row r="399" spans="2:18" ht="9.75" customHeight="1">
      <c r="B399" s="20" t="str">
        <f t="shared" si="14"/>
        <v>January</v>
      </c>
      <c r="C399" s="19"/>
      <c r="D399" s="21">
        <f>IFERROR(IF(N398&lt;=0,"",IF(B398="December",D398+1,D398)),"")</f>
        <v>2046</v>
      </c>
      <c r="E399" s="19"/>
      <c r="F399" s="22">
        <f t="shared" si="15"/>
        <v>742.98647092733597</v>
      </c>
      <c r="G399" s="19"/>
      <c r="H399" s="22">
        <f>IFERROR(F399-J399,"")</f>
        <v>269.68929124036265</v>
      </c>
      <c r="I399" s="19"/>
      <c r="J399" s="22">
        <f>IFERROR(IF(N399&lt;0,0,N399*$F$5/12),"")</f>
        <v>473.29717968697332</v>
      </c>
      <c r="K399" s="19"/>
      <c r="L399" s="24">
        <f>IFERROR(IF(F399&lt;=0,"",L398+H399),"")</f>
        <v>47744.625704393766</v>
      </c>
      <c r="M399" s="19"/>
      <c r="N399" s="25">
        <f>IFERROR(IF(IF(N398&lt;=0,0,IF(N398-H398&lt;0,0,N398-H398))=0,"",IF(N398&lt;=0,0,IF(N398-H398&lt;0,0,N398-H398))),"")</f>
        <v>98775.063586846605</v>
      </c>
    </row>
    <row r="400" spans="2:18" ht="9.75" customHeight="1">
      <c r="B400" s="20" t="str">
        <f t="shared" si="14"/>
        <v>February</v>
      </c>
      <c r="C400" s="19"/>
      <c r="D400" s="21">
        <f>IFERROR(IF(N399&lt;=0,"",IF(B399="December",D399+1,D399)),"")</f>
        <v>2046</v>
      </c>
      <c r="E400" s="19"/>
      <c r="F400" s="22">
        <f t="shared" si="15"/>
        <v>742.98647092733597</v>
      </c>
      <c r="G400" s="19"/>
      <c r="H400" s="22">
        <f>IFERROR(F400-J400,"")</f>
        <v>270.98155242755604</v>
      </c>
      <c r="I400" s="19"/>
      <c r="J400" s="22">
        <f>IFERROR(IF(N400&lt;0,0,N400*$F$5/12),"")</f>
        <v>472.00491849977993</v>
      </c>
      <c r="K400" s="19"/>
      <c r="L400" s="24">
        <f>IFERROR(IF(F400&lt;=0,"",L399+H400),"")</f>
        <v>48015.60725682132</v>
      </c>
      <c r="M400" s="19"/>
      <c r="N400" s="25">
        <f>IFERROR(IF(IF(N399&lt;=0,0,IF(N399-H399&lt;0,0,N399-H399))=0,"",IF(N399&lt;=0,0,IF(N399-H399&lt;0,0,N399-H399))),"")</f>
        <v>98505.374295606249</v>
      </c>
    </row>
    <row r="401" spans="2:18" ht="9.75" customHeight="1">
      <c r="B401" s="20" t="str">
        <f t="shared" si="14"/>
        <v>March</v>
      </c>
      <c r="C401" s="19"/>
      <c r="D401" s="21">
        <f>IFERROR(IF(N400&lt;=0,"",IF(B400="December",D400+1,D400)),"")</f>
        <v>2046</v>
      </c>
      <c r="E401" s="19"/>
      <c r="F401" s="22">
        <f t="shared" si="15"/>
        <v>742.98647092733597</v>
      </c>
      <c r="G401" s="19"/>
      <c r="H401" s="22">
        <f>IFERROR(F401-J401,"")</f>
        <v>272.28000569960471</v>
      </c>
      <c r="I401" s="19"/>
      <c r="J401" s="22">
        <f>IFERROR(IF(N401&lt;0,0,N401*$F$5/12),"")</f>
        <v>470.70646522773126</v>
      </c>
      <c r="K401" s="19"/>
      <c r="L401" s="24">
        <f>IFERROR(IF(F401&lt;=0,"",L400+H401),"")</f>
        <v>48287.887262520926</v>
      </c>
      <c r="M401" s="19"/>
      <c r="N401" s="25">
        <f>IFERROR(IF(IF(N400&lt;=0,0,IF(N400-H400&lt;0,0,N400-H400))=0,"",IF(N400&lt;=0,0,IF(N400-H400&lt;0,0,N400-H400))),"")</f>
        <v>98234.392743178687</v>
      </c>
    </row>
    <row r="402" spans="2:18" ht="9.75" customHeight="1">
      <c r="B402" s="20" t="str">
        <f t="shared" si="14"/>
        <v>April</v>
      </c>
      <c r="C402" s="19"/>
      <c r="D402" s="21">
        <f>IFERROR(IF(N401&lt;=0,"",IF(B401="December",D401+1,D401)),"")</f>
        <v>2046</v>
      </c>
      <c r="E402" s="19"/>
      <c r="F402" s="22">
        <f t="shared" si="15"/>
        <v>742.98647092733597</v>
      </c>
      <c r="G402" s="19"/>
      <c r="H402" s="22">
        <f>IFERROR(F402-J402,"")</f>
        <v>273.58468072691534</v>
      </c>
      <c r="I402" s="19"/>
      <c r="J402" s="22">
        <f>IFERROR(IF(N402&lt;0,0,N402*$F$5/12),"")</f>
        <v>469.40179020042063</v>
      </c>
      <c r="K402" s="19"/>
      <c r="L402" s="24">
        <f>IFERROR(IF(F402&lt;=0,"",L401+H402),"")</f>
        <v>48561.471943247838</v>
      </c>
      <c r="M402" s="19"/>
      <c r="N402" s="25">
        <f>IFERROR(IF(IF(N401&lt;=0,0,IF(N401-H401&lt;0,0,N401-H401))=0,"",IF(N401&lt;=0,0,IF(N401-H401&lt;0,0,N401-H401))),"")</f>
        <v>97962.112737479081</v>
      </c>
    </row>
    <row r="403" spans="2:18" ht="9.75" customHeight="1">
      <c r="B403" s="20" t="str">
        <f t="shared" si="14"/>
        <v>May</v>
      </c>
      <c r="C403" s="19"/>
      <c r="D403" s="21">
        <f>IFERROR(IF(N402&lt;=0,"",IF(B402="December",D402+1,D402)),"")</f>
        <v>2046</v>
      </c>
      <c r="E403" s="19"/>
      <c r="F403" s="22">
        <f t="shared" si="15"/>
        <v>742.98647092733597</v>
      </c>
      <c r="G403" s="19"/>
      <c r="H403" s="22">
        <f>IFERROR(F403-J403,"")</f>
        <v>274.89560732206513</v>
      </c>
      <c r="I403" s="19"/>
      <c r="J403" s="22">
        <f>IFERROR(IF(N403&lt;0,0,N403*$F$5/12),"")</f>
        <v>468.09086360527084</v>
      </c>
      <c r="K403" s="19"/>
      <c r="L403" s="24">
        <f>IFERROR(IF(F403&lt;=0,"",L402+H403),"")</f>
        <v>48836.367550569899</v>
      </c>
      <c r="M403" s="19"/>
      <c r="N403" s="25">
        <f>IFERROR(IF(IF(N402&lt;=0,0,IF(N402-H402&lt;0,0,N402-H402))=0,"",IF(N402&lt;=0,0,IF(N402-H402&lt;0,0,N402-H402))),"")</f>
        <v>97688.52805675217</v>
      </c>
    </row>
    <row r="404" spans="2:18" ht="9.75" customHeight="1">
      <c r="B404" s="20" t="str">
        <f t="shared" si="14"/>
        <v>June</v>
      </c>
      <c r="C404" s="19"/>
      <c r="D404" s="21">
        <f>IFERROR(IF(N403&lt;=0,"",IF(B403="December",D403+1,D403)),"")</f>
        <v>2046</v>
      </c>
      <c r="E404" s="19"/>
      <c r="F404" s="22">
        <f t="shared" si="15"/>
        <v>742.98647092733597</v>
      </c>
      <c r="G404" s="19"/>
      <c r="H404" s="22">
        <f>IFERROR(F404-J404,"")</f>
        <v>276.21281544048333</v>
      </c>
      <c r="I404" s="19"/>
      <c r="J404" s="22">
        <f>IFERROR(IF(N404&lt;0,0,N404*$F$5/12),"")</f>
        <v>466.77365548685265</v>
      </c>
      <c r="K404" s="19"/>
      <c r="L404" s="24">
        <f>IFERROR(IF(F404&lt;=0,"",L403+H404),"")</f>
        <v>49112.580366010385</v>
      </c>
      <c r="M404" s="19"/>
      <c r="N404" s="25">
        <f>IFERROR(IF(IF(N403&lt;=0,0,IF(N403-H403&lt;0,0,N403-H403))=0,"",IF(N403&lt;=0,0,IF(N403-H403&lt;0,0,N403-H403))),"")</f>
        <v>97413.632449430108</v>
      </c>
    </row>
    <row r="405" spans="2:18" ht="9.75" customHeight="1">
      <c r="B405" s="20" t="str">
        <f t="shared" si="14"/>
        <v>July</v>
      </c>
      <c r="C405" s="19"/>
      <c r="D405" s="21">
        <f>IFERROR(IF(N404&lt;=0,"",IF(B404="December",D404+1,D404)),"")</f>
        <v>2046</v>
      </c>
      <c r="E405" s="19"/>
      <c r="F405" s="22">
        <f t="shared" si="15"/>
        <v>742.98647092733597</v>
      </c>
      <c r="G405" s="19"/>
      <c r="H405" s="22">
        <f>IFERROR(F405-J405,"")</f>
        <v>277.5363351811356</v>
      </c>
      <c r="I405" s="19"/>
      <c r="J405" s="22">
        <f>IFERROR(IF(N405&lt;0,0,N405*$F$5/12),"")</f>
        <v>465.45013574620037</v>
      </c>
      <c r="K405" s="19"/>
      <c r="L405" s="24">
        <f>IFERROR(IF(F405&lt;=0,"",L404+H405),"")</f>
        <v>49390.116701191517</v>
      </c>
      <c r="M405" s="19"/>
      <c r="N405" s="25">
        <f>IFERROR(IF(IF(N404&lt;=0,0,IF(N404-H404&lt;0,0,N404-H404))=0,"",IF(N404&lt;=0,0,IF(N404-H404&lt;0,0,N404-H404))),"")</f>
        <v>97137.41963398963</v>
      </c>
    </row>
    <row r="406" spans="2:18" ht="9.75" customHeight="1">
      <c r="B406" s="20" t="str">
        <f t="shared" si="14"/>
        <v>August</v>
      </c>
      <c r="C406" s="19"/>
      <c r="D406" s="21">
        <f>IFERROR(IF(N405&lt;=0,"",IF(B405="December",D405+1,D405)),"")</f>
        <v>2046</v>
      </c>
      <c r="E406" s="19"/>
      <c r="F406" s="22">
        <f t="shared" si="15"/>
        <v>742.98647092733597</v>
      </c>
      <c r="G406" s="19"/>
      <c r="H406" s="22">
        <f>IFERROR(F406-J406,"")</f>
        <v>278.86619678721189</v>
      </c>
      <c r="I406" s="19"/>
      <c r="J406" s="22">
        <f>IFERROR(IF(N406&lt;0,0,N406*$F$5/12),"")</f>
        <v>464.12027414012408</v>
      </c>
      <c r="K406" s="19"/>
      <c r="L406" s="24">
        <f>IFERROR(IF(F406&lt;=0,"",L405+H406),"")</f>
        <v>49668.982897978727</v>
      </c>
      <c r="M406" s="19"/>
      <c r="N406" s="25">
        <f>IFERROR(IF(IF(N405&lt;=0,0,IF(N405-H405&lt;0,0,N405-H405))=0,"",IF(N405&lt;=0,0,IF(N405-H405&lt;0,0,N405-H405))),"")</f>
        <v>96859.883298808491</v>
      </c>
    </row>
    <row r="407" spans="2:18" ht="9.75" customHeight="1">
      <c r="B407" s="20" t="str">
        <f t="shared" si="14"/>
        <v>September</v>
      </c>
      <c r="C407" s="19"/>
      <c r="D407" s="21">
        <f>IFERROR(IF(N406&lt;=0,"",IF(B406="December",D406+1,D406)),"")</f>
        <v>2046</v>
      </c>
      <c r="E407" s="19"/>
      <c r="F407" s="22">
        <f t="shared" si="15"/>
        <v>742.98647092733597</v>
      </c>
      <c r="G407" s="19"/>
      <c r="H407" s="22">
        <f>IFERROR(F407-J407,"")</f>
        <v>280.20243064681733</v>
      </c>
      <c r="I407" s="19"/>
      <c r="J407" s="22">
        <f>IFERROR(IF(N407&lt;0,0,N407*$F$5/12),"")</f>
        <v>462.78404028051864</v>
      </c>
      <c r="K407" s="19"/>
      <c r="L407" s="24">
        <f>IFERROR(IF(F407&lt;=0,"",L406+H407),"")</f>
        <v>49949.185328625543</v>
      </c>
      <c r="M407" s="19"/>
      <c r="N407" s="25">
        <f>IFERROR(IF(IF(N406&lt;=0,0,IF(N406-H406&lt;0,0,N406-H406))=0,"",IF(N406&lt;=0,0,IF(N406-H406&lt;0,0,N406-H406))),"")</f>
        <v>96581.017102021273</v>
      </c>
    </row>
    <row r="408" spans="2:18" ht="9.75" customHeight="1">
      <c r="B408" s="20" t="str">
        <f t="shared" si="14"/>
        <v>October</v>
      </c>
      <c r="C408" s="19"/>
      <c r="D408" s="21">
        <f>IFERROR(IF(N407&lt;=0,"",IF(B407="December",D407+1,D407)),"")</f>
        <v>2046</v>
      </c>
      <c r="E408" s="19"/>
      <c r="F408" s="22">
        <f t="shared" si="15"/>
        <v>742.98647092733597</v>
      </c>
      <c r="G408" s="19"/>
      <c r="H408" s="22">
        <f>IFERROR(F408-J408,"")</f>
        <v>281.5450672936667</v>
      </c>
      <c r="I408" s="19"/>
      <c r="J408" s="22">
        <f>IFERROR(IF(N408&lt;0,0,N408*$F$5/12),"")</f>
        <v>461.44140363366927</v>
      </c>
      <c r="K408" s="19"/>
      <c r="L408" s="24">
        <f>IFERROR(IF(F408&lt;=0,"",L407+H408),"")</f>
        <v>50230.730395919207</v>
      </c>
      <c r="M408" s="19"/>
      <c r="N408" s="25">
        <f>IFERROR(IF(IF(N407&lt;=0,0,IF(N407-H407&lt;0,0,N407-H407))=0,"",IF(N407&lt;=0,0,IF(N407-H407&lt;0,0,N407-H407))),"")</f>
        <v>96300.81467137445</v>
      </c>
    </row>
    <row r="409" spans="2:18" ht="9.75" customHeight="1">
      <c r="B409" s="20" t="str">
        <f t="shared" si="14"/>
        <v>November</v>
      </c>
      <c r="C409" s="19"/>
      <c r="D409" s="21">
        <f>IFERROR(IF(N408&lt;=0,"",IF(B408="December",D408+1,D408)),"")</f>
        <v>2046</v>
      </c>
      <c r="E409" s="19"/>
      <c r="F409" s="22">
        <f t="shared" si="15"/>
        <v>742.98647092733597</v>
      </c>
      <c r="G409" s="19"/>
      <c r="H409" s="22">
        <f>IFERROR(F409-J409,"")</f>
        <v>282.89413740778224</v>
      </c>
      <c r="I409" s="19"/>
      <c r="J409" s="22">
        <f>IFERROR(IF(N409&lt;0,0,N409*$F$5/12),"")</f>
        <v>460.09233351955373</v>
      </c>
      <c r="K409" s="19"/>
      <c r="L409" s="24">
        <f>IFERROR(IF(F409&lt;=0,"",L408+H409),"")</f>
        <v>50513.624533326991</v>
      </c>
      <c r="M409" s="19"/>
      <c r="N409" s="25">
        <f>IFERROR(IF(IF(N408&lt;=0,0,IF(N408-H408&lt;0,0,N408-H408))=0,"",IF(N408&lt;=0,0,IF(N408-H408&lt;0,0,N408-H408))),"")</f>
        <v>96019.269604080779</v>
      </c>
    </row>
    <row r="410" spans="2:18" ht="9.75" customHeight="1">
      <c r="B410" s="20" t="str">
        <f t="shared" si="14"/>
        <v>December</v>
      </c>
      <c r="C410" s="19"/>
      <c r="D410" s="21">
        <f>IFERROR(IF(N409&lt;=0,"",IF(B409="December",D409+1,D409)),"")</f>
        <v>2046</v>
      </c>
      <c r="E410" s="19"/>
      <c r="F410" s="22">
        <f t="shared" si="15"/>
        <v>742.98647092733597</v>
      </c>
      <c r="G410" s="19"/>
      <c r="H410" s="22">
        <f>IFERROR(F410-J410,"")</f>
        <v>284.24967181619451</v>
      </c>
      <c r="I410" s="19"/>
      <c r="J410" s="22">
        <f>IFERROR(IF(N410&lt;0,0,N410*$F$5/12),"")</f>
        <v>458.73679911114147</v>
      </c>
      <c r="K410" s="19"/>
      <c r="L410" s="24">
        <f>IFERROR(IF(F410&lt;=0,"",L409+H410),"")</f>
        <v>50797.874205143184</v>
      </c>
      <c r="M410" s="19"/>
      <c r="N410" s="25">
        <f>IFERROR(IF(IF(N409&lt;=0,0,IF(N409-H409&lt;0,0,N409-H409))=0,"",IF(N409&lt;=0,0,IF(N409-H409&lt;0,0,N409-H409))),"")</f>
        <v>95736.375466672995</v>
      </c>
    </row>
    <row r="411" spans="2:18" ht="9.75" customHeight="1">
      <c r="B411" s="20" t="str">
        <f t="shared" si="14"/>
        <v>January</v>
      </c>
      <c r="C411" s="19"/>
      <c r="D411" s="21">
        <f>IFERROR(IF(N410&lt;=0,"",IF(B410="December",D410+1,D410)),"")</f>
        <v>2047</v>
      </c>
      <c r="E411" s="19"/>
      <c r="F411" s="22">
        <f t="shared" si="15"/>
        <v>742.98647092733597</v>
      </c>
      <c r="G411" s="19"/>
      <c r="H411" s="22">
        <f>IFERROR(F411-J411,"")</f>
        <v>285.6117014936471</v>
      </c>
      <c r="I411" s="19"/>
      <c r="J411" s="22">
        <f>IFERROR(IF(N411&lt;0,0,N411*$F$5/12),"")</f>
        <v>457.37476943368887</v>
      </c>
      <c r="K411" s="19"/>
      <c r="L411" s="24">
        <f>IFERROR(IF(F411&lt;=0,"",L410+H411),"")</f>
        <v>51083.48590663683</v>
      </c>
      <c r="M411" s="19"/>
      <c r="N411" s="25">
        <f>IFERROR(IF(IF(N410&lt;=0,0,IF(N410-H410&lt;0,0,N410-H410))=0,"",IF(N410&lt;=0,0,IF(N410-H410&lt;0,0,N410-H410))),"")</f>
        <v>95452.125794856795</v>
      </c>
      <c r="P411" s="28"/>
      <c r="R411" s="28"/>
    </row>
    <row r="412" spans="2:18" ht="9.75" customHeight="1">
      <c r="B412" s="20" t="str">
        <f t="shared" si="14"/>
        <v>February</v>
      </c>
      <c r="C412" s="19"/>
      <c r="D412" s="21">
        <f>IFERROR(IF(N411&lt;=0,"",IF(B411="December",D411+1,D411)),"")</f>
        <v>2047</v>
      </c>
      <c r="E412" s="19"/>
      <c r="F412" s="22">
        <f t="shared" si="15"/>
        <v>742.98647092733597</v>
      </c>
      <c r="G412" s="19"/>
      <c r="H412" s="22">
        <f>IFERROR(F412-J412,"")</f>
        <v>286.98025756330424</v>
      </c>
      <c r="I412" s="19"/>
      <c r="J412" s="22">
        <f>IFERROR(IF(N412&lt;0,0,N412*$F$5/12),"")</f>
        <v>456.00621336403174</v>
      </c>
      <c r="K412" s="19"/>
      <c r="L412" s="24">
        <f>IFERROR(IF(F412&lt;=0,"",L411+H412),"")</f>
        <v>51370.466164200137</v>
      </c>
      <c r="M412" s="19"/>
      <c r="N412" s="25">
        <f>IFERROR(IF(IF(N411&lt;=0,0,IF(N411-H411&lt;0,0,N411-H411))=0,"",IF(N411&lt;=0,0,IF(N411-H411&lt;0,0,N411-H411))),"")</f>
        <v>95166.514093363148</v>
      </c>
    </row>
    <row r="413" spans="2:18" ht="9.75" customHeight="1">
      <c r="B413" s="20" t="str">
        <f t="shared" si="14"/>
        <v>March</v>
      </c>
      <c r="C413" s="19"/>
      <c r="D413" s="21">
        <f>IFERROR(IF(N412&lt;=0,"",IF(B412="December",D412+1,D412)),"")</f>
        <v>2047</v>
      </c>
      <c r="E413" s="19"/>
      <c r="F413" s="22">
        <f t="shared" si="15"/>
        <v>742.98647092733597</v>
      </c>
      <c r="G413" s="19"/>
      <c r="H413" s="22">
        <f>IFERROR(F413-J413,"")</f>
        <v>288.35537129746166</v>
      </c>
      <c r="I413" s="19"/>
      <c r="J413" s="22">
        <f>IFERROR(IF(N413&lt;0,0,N413*$F$5/12),"")</f>
        <v>454.63109962987431</v>
      </c>
      <c r="K413" s="19"/>
      <c r="L413" s="24">
        <f>IFERROR(IF(F413&lt;=0,"",L412+H413),"")</f>
        <v>51658.821535497598</v>
      </c>
      <c r="M413" s="19"/>
      <c r="N413" s="25">
        <f>IFERROR(IF(IF(N412&lt;=0,0,IF(N412-H412&lt;0,0,N412-H412))=0,"",IF(N412&lt;=0,0,IF(N412-H412&lt;0,0,N412-H412))),"")</f>
        <v>94879.533835799841</v>
      </c>
    </row>
    <row r="414" spans="2:18" ht="9.75" customHeight="1">
      <c r="B414" s="20" t="str">
        <f t="shared" si="14"/>
        <v>April</v>
      </c>
      <c r="C414" s="19"/>
      <c r="D414" s="21">
        <f>IFERROR(IF(N413&lt;=0,"",IF(B413="December",D413+1,D413)),"")</f>
        <v>2047</v>
      </c>
      <c r="E414" s="19"/>
      <c r="F414" s="22">
        <f t="shared" si="15"/>
        <v>742.98647092733597</v>
      </c>
      <c r="G414" s="19"/>
      <c r="H414" s="22">
        <f>IFERROR(F414-J414,"")</f>
        <v>289.73707411826206</v>
      </c>
      <c r="I414" s="19"/>
      <c r="J414" s="22">
        <f>IFERROR(IF(N414&lt;0,0,N414*$F$5/12),"")</f>
        <v>453.24939680907391</v>
      </c>
      <c r="K414" s="19"/>
      <c r="L414" s="24">
        <f>IFERROR(IF(F414&lt;=0,"",L413+H414),"")</f>
        <v>51948.558609615859</v>
      </c>
      <c r="M414" s="19"/>
      <c r="N414" s="25">
        <f>IFERROR(IF(IF(N413&lt;=0,0,IF(N413-H413&lt;0,0,N413-H413))=0,"",IF(N413&lt;=0,0,IF(N413-H413&lt;0,0,N413-H413))),"")</f>
        <v>94591.178464502373</v>
      </c>
    </row>
    <row r="415" spans="2:18" ht="9.75" customHeight="1">
      <c r="B415" s="20" t="str">
        <f t="shared" si="14"/>
        <v>May</v>
      </c>
      <c r="C415" s="19"/>
      <c r="D415" s="21">
        <f>IFERROR(IF(N414&lt;=0,"",IF(B414="December",D414+1,D414)),"")</f>
        <v>2047</v>
      </c>
      <c r="E415" s="19"/>
      <c r="F415" s="22">
        <f t="shared" si="15"/>
        <v>742.98647092733597</v>
      </c>
      <c r="G415" s="19"/>
      <c r="H415" s="22">
        <f>IFERROR(F415-J415,"")</f>
        <v>291.12539759841212</v>
      </c>
      <c r="I415" s="19"/>
      <c r="J415" s="22">
        <f>IFERROR(IF(N415&lt;0,0,N415*$F$5/12),"")</f>
        <v>451.86107332892385</v>
      </c>
      <c r="K415" s="19"/>
      <c r="L415" s="24">
        <f>IFERROR(IF(F415&lt;=0,"",L414+H415),"")</f>
        <v>52239.684007214273</v>
      </c>
      <c r="M415" s="19"/>
      <c r="N415" s="25">
        <f>IFERROR(IF(IF(N414&lt;=0,0,IF(N414-H414&lt;0,0,N414-H414))=0,"",IF(N414&lt;=0,0,IF(N414-H414&lt;0,0,N414-H414))),"")</f>
        <v>94301.441390384105</v>
      </c>
    </row>
    <row r="416" spans="2:18" ht="9.75" customHeight="1">
      <c r="B416" s="20" t="str">
        <f t="shared" si="14"/>
        <v>June</v>
      </c>
      <c r="C416" s="19"/>
      <c r="D416" s="21">
        <f>IFERROR(IF(N415&lt;=0,"",IF(B415="December",D415+1,D415)),"")</f>
        <v>2047</v>
      </c>
      <c r="E416" s="19"/>
      <c r="F416" s="22">
        <f t="shared" si="15"/>
        <v>742.98647092733597</v>
      </c>
      <c r="G416" s="19"/>
      <c r="H416" s="22">
        <f>IFERROR(F416-J416,"")</f>
        <v>292.52037346190451</v>
      </c>
      <c r="I416" s="19"/>
      <c r="J416" s="22">
        <f>IFERROR(IF(N416&lt;0,0,N416*$F$5/12),"")</f>
        <v>450.46609746543146</v>
      </c>
      <c r="K416" s="19"/>
      <c r="L416" s="24">
        <f>IFERROR(IF(F416&lt;=0,"",L415+H416),"")</f>
        <v>52532.204380676179</v>
      </c>
      <c r="M416" s="19"/>
      <c r="N416" s="25">
        <f>IFERROR(IF(IF(N415&lt;=0,0,IF(N415-H415&lt;0,0,N415-H415))=0,"",IF(N415&lt;=0,0,IF(N415-H415&lt;0,0,N415-H415))),"")</f>
        <v>94010.31599278569</v>
      </c>
    </row>
    <row r="417" spans="2:18" ht="9.75" customHeight="1">
      <c r="B417" s="20" t="str">
        <f t="shared" si="14"/>
        <v>July</v>
      </c>
      <c r="C417" s="19"/>
      <c r="D417" s="21">
        <f>IFERROR(IF(N416&lt;=0,"",IF(B416="December",D416+1,D416)),"")</f>
        <v>2047</v>
      </c>
      <c r="E417" s="19"/>
      <c r="F417" s="22">
        <f t="shared" si="15"/>
        <v>742.98647092733597</v>
      </c>
      <c r="G417" s="19"/>
      <c r="H417" s="22">
        <f>IFERROR(F417-J417,"")</f>
        <v>293.92203358474279</v>
      </c>
      <c r="I417" s="19"/>
      <c r="J417" s="22">
        <f>IFERROR(IF(N417&lt;0,0,N417*$F$5/12),"")</f>
        <v>449.06443734259318</v>
      </c>
      <c r="K417" s="19"/>
      <c r="L417" s="24">
        <f>IFERROR(IF(F417&lt;=0,"",L416+H417),"")</f>
        <v>52826.126414260922</v>
      </c>
      <c r="M417" s="19"/>
      <c r="N417" s="25">
        <f>IFERROR(IF(IF(N416&lt;=0,0,IF(N416-H416&lt;0,0,N416-H416))=0,"",IF(N416&lt;=0,0,IF(N416-H416&lt;0,0,N416-H416))),"")</f>
        <v>93717.795619323791</v>
      </c>
    </row>
    <row r="418" spans="2:18" ht="9.75" customHeight="1">
      <c r="B418" s="20" t="str">
        <f t="shared" si="14"/>
        <v>August</v>
      </c>
      <c r="C418" s="19"/>
      <c r="D418" s="21">
        <f>IFERROR(IF(N417&lt;=0,"",IF(B417="December",D417+1,D417)),"")</f>
        <v>2047</v>
      </c>
      <c r="E418" s="19"/>
      <c r="F418" s="22">
        <f t="shared" si="15"/>
        <v>742.98647092733597</v>
      </c>
      <c r="G418" s="19"/>
      <c r="H418" s="22">
        <f>IFERROR(F418-J418,"")</f>
        <v>295.33040999566975</v>
      </c>
      <c r="I418" s="19"/>
      <c r="J418" s="22">
        <f>IFERROR(IF(N418&lt;0,0,N418*$F$5/12),"")</f>
        <v>447.65606093166622</v>
      </c>
      <c r="K418" s="19"/>
      <c r="L418" s="24">
        <f>IFERROR(IF(F418&lt;=0,"",L417+H418),"")</f>
        <v>53121.456824256595</v>
      </c>
      <c r="M418" s="19"/>
      <c r="N418" s="25">
        <f>IFERROR(IF(IF(N417&lt;=0,0,IF(N417-H417&lt;0,0,N417-H417))=0,"",IF(N417&lt;=0,0,IF(N417-H417&lt;0,0,N417-H417))),"")</f>
        <v>93423.873585739042</v>
      </c>
    </row>
    <row r="419" spans="2:18" ht="9.75" customHeight="1">
      <c r="B419" s="20" t="str">
        <f t="shared" si="14"/>
        <v>September</v>
      </c>
      <c r="C419" s="19"/>
      <c r="D419" s="21">
        <f>IFERROR(IF(N418&lt;=0,"",IF(B418="December",D418+1,D418)),"")</f>
        <v>2047</v>
      </c>
      <c r="E419" s="19"/>
      <c r="F419" s="22">
        <f t="shared" si="15"/>
        <v>742.98647092733597</v>
      </c>
      <c r="G419" s="19"/>
      <c r="H419" s="22">
        <f>IFERROR(F419-J419,"")</f>
        <v>296.74553487689894</v>
      </c>
      <c r="I419" s="19"/>
      <c r="J419" s="22">
        <f>IFERROR(IF(N419&lt;0,0,N419*$F$5/12),"")</f>
        <v>446.24093605043703</v>
      </c>
      <c r="K419" s="19"/>
      <c r="L419" s="24">
        <f>IFERROR(IF(F419&lt;=0,"",L418+H419),"")</f>
        <v>53418.202359133495</v>
      </c>
      <c r="M419" s="19"/>
      <c r="N419" s="25">
        <f>IFERROR(IF(IF(N418&lt;=0,0,IF(N418-H418&lt;0,0,N418-H418))=0,"",IF(N418&lt;=0,0,IF(N418-H418&lt;0,0,N418-H418))),"")</f>
        <v>93128.543175743369</v>
      </c>
    </row>
    <row r="420" spans="2:18" ht="9.75" customHeight="1">
      <c r="B420" s="20" t="str">
        <f t="shared" si="14"/>
        <v>October</v>
      </c>
      <c r="C420" s="19"/>
      <c r="D420" s="21">
        <f>IFERROR(IF(N419&lt;=0,"",IF(B419="December",D419+1,D419)),"")</f>
        <v>2047</v>
      </c>
      <c r="E420" s="19"/>
      <c r="F420" s="22">
        <f t="shared" si="15"/>
        <v>742.98647092733597</v>
      </c>
      <c r="G420" s="19"/>
      <c r="H420" s="22">
        <f>IFERROR(F420-J420,"")</f>
        <v>298.16744056485078</v>
      </c>
      <c r="I420" s="19"/>
      <c r="J420" s="22">
        <f>IFERROR(IF(N420&lt;0,0,N420*$F$5/12),"")</f>
        <v>444.81903036248519</v>
      </c>
      <c r="K420" s="19"/>
      <c r="L420" s="24">
        <f>IFERROR(IF(F420&lt;=0,"",L419+H420),"")</f>
        <v>53716.369799698346</v>
      </c>
      <c r="M420" s="19"/>
      <c r="N420" s="25">
        <f>IFERROR(IF(IF(N419&lt;=0,0,IF(N419-H419&lt;0,0,N419-H419))=0,"",IF(N419&lt;=0,0,IF(N419-H419&lt;0,0,N419-H419))),"")</f>
        <v>92831.797640866469</v>
      </c>
    </row>
    <row r="421" spans="2:18" ht="9.75" customHeight="1">
      <c r="B421" s="20" t="str">
        <f t="shared" si="14"/>
        <v>November</v>
      </c>
      <c r="C421" s="19"/>
      <c r="D421" s="21">
        <f>IFERROR(IF(N420&lt;=0,"",IF(B420="December",D420+1,D420)),"")</f>
        <v>2047</v>
      </c>
      <c r="E421" s="19"/>
      <c r="F421" s="22">
        <f t="shared" si="15"/>
        <v>742.98647092733597</v>
      </c>
      <c r="G421" s="19"/>
      <c r="H421" s="22">
        <f>IFERROR(F421-J421,"")</f>
        <v>299.59615955089072</v>
      </c>
      <c r="I421" s="19"/>
      <c r="J421" s="22">
        <f>IFERROR(IF(N421&lt;0,0,N421*$F$5/12),"")</f>
        <v>443.39031137644525</v>
      </c>
      <c r="K421" s="19"/>
      <c r="L421" s="24">
        <f>IFERROR(IF(F421&lt;=0,"",L420+H421),"")</f>
        <v>54015.965959249239</v>
      </c>
      <c r="M421" s="19"/>
      <c r="N421" s="25">
        <f>IFERROR(IF(IF(N420&lt;=0,0,IF(N420-H420&lt;0,0,N420-H420))=0,"",IF(N420&lt;=0,0,IF(N420-H420&lt;0,0,N420-H420))),"")</f>
        <v>92533.630200301617</v>
      </c>
    </row>
    <row r="422" spans="2:18" ht="9.75" customHeight="1">
      <c r="B422" s="20" t="str">
        <f t="shared" si="14"/>
        <v>December</v>
      </c>
      <c r="C422" s="19"/>
      <c r="D422" s="21">
        <f>IFERROR(IF(N421&lt;=0,"",IF(B421="December",D421+1,D421)),"")</f>
        <v>2047</v>
      </c>
      <c r="E422" s="19"/>
      <c r="F422" s="22">
        <f t="shared" si="15"/>
        <v>742.98647092733597</v>
      </c>
      <c r="G422" s="19"/>
      <c r="H422" s="22">
        <f>IFERROR(F422-J422,"")</f>
        <v>301.03172448207204</v>
      </c>
      <c r="I422" s="19"/>
      <c r="J422" s="22">
        <f>IFERROR(IF(N422&lt;0,0,N422*$F$5/12),"")</f>
        <v>441.95474644526394</v>
      </c>
      <c r="K422" s="19"/>
      <c r="L422" s="24">
        <f>IFERROR(IF(F422&lt;=0,"",L421+H422),"")</f>
        <v>54316.997683731308</v>
      </c>
      <c r="M422" s="19"/>
      <c r="N422" s="25">
        <f>IFERROR(IF(IF(N421&lt;=0,0,IF(N421-H421&lt;0,0,N421-H421))=0,"",IF(N421&lt;=0,0,IF(N421-H421&lt;0,0,N421-H421))),"")</f>
        <v>92234.034040750732</v>
      </c>
      <c r="P422" s="28"/>
      <c r="R422" s="28"/>
    </row>
    <row r="423" spans="2:18" ht="9.75" customHeight="1">
      <c r="B423" s="20" t="str">
        <f t="shared" si="14"/>
        <v>January</v>
      </c>
      <c r="C423" s="19"/>
      <c r="D423" s="21">
        <f>IFERROR(IF(N422&lt;=0,"",IF(B422="December",D422+1,D422)),"")</f>
        <v>2048</v>
      </c>
      <c r="E423" s="19"/>
      <c r="F423" s="22">
        <f t="shared" si="15"/>
        <v>742.98647092733597</v>
      </c>
      <c r="G423" s="19"/>
      <c r="H423" s="22">
        <f>IFERROR(F423-J423,"")</f>
        <v>302.47416816188195</v>
      </c>
      <c r="I423" s="19"/>
      <c r="J423" s="22">
        <f>IFERROR(IF(N423&lt;0,0,N423*$F$5/12),"")</f>
        <v>440.51230276545402</v>
      </c>
      <c r="K423" s="19"/>
      <c r="L423" s="24">
        <f>IFERROR(IF(F423&lt;=0,"",L422+H423),"")</f>
        <v>54619.471851893191</v>
      </c>
      <c r="M423" s="19"/>
      <c r="N423" s="25">
        <f>IFERROR(IF(IF(N422&lt;=0,0,IF(N422-H422&lt;0,0,N422-H422))=0,"",IF(N422&lt;=0,0,IF(N422-H422&lt;0,0,N422-H422))),"")</f>
        <v>91933.002316268656</v>
      </c>
    </row>
    <row r="424" spans="2:18" ht="9.75" customHeight="1">
      <c r="B424" s="20" t="str">
        <f t="shared" si="14"/>
        <v>February</v>
      </c>
      <c r="C424" s="19"/>
      <c r="D424" s="21">
        <f>IFERROR(IF(N423&lt;=0,"",IF(B423="December",D423+1,D423)),"")</f>
        <v>2048</v>
      </c>
      <c r="E424" s="19"/>
      <c r="F424" s="22">
        <f t="shared" si="15"/>
        <v>742.98647092733597</v>
      </c>
      <c r="G424" s="19"/>
      <c r="H424" s="22">
        <f>IFERROR(F424-J424,"")</f>
        <v>303.92352355099098</v>
      </c>
      <c r="I424" s="19"/>
      <c r="J424" s="22">
        <f>IFERROR(IF(N424&lt;0,0,N424*$F$5/12),"")</f>
        <v>439.06294737634499</v>
      </c>
      <c r="K424" s="19"/>
      <c r="L424" s="24">
        <f>IFERROR(IF(F424&lt;=0,"",L423+H424),"")</f>
        <v>54923.395375444183</v>
      </c>
      <c r="M424" s="19"/>
      <c r="N424" s="25">
        <f>IFERROR(IF(IF(N423&lt;=0,0,IF(N423-H423&lt;0,0,N423-H423))=0,"",IF(N423&lt;=0,0,IF(N423-H423&lt;0,0,N423-H423))),"")</f>
        <v>91630.52814810678</v>
      </c>
    </row>
    <row r="425" spans="2:18" ht="9.75" customHeight="1">
      <c r="B425" s="20" t="str">
        <f t="shared" si="14"/>
        <v>March</v>
      </c>
      <c r="C425" s="19"/>
      <c r="D425" s="21">
        <f>IFERROR(IF(N424&lt;=0,"",IF(B424="December",D424+1,D424)),"")</f>
        <v>2048</v>
      </c>
      <c r="E425" s="19"/>
      <c r="F425" s="22">
        <f t="shared" si="15"/>
        <v>742.98647092733597</v>
      </c>
      <c r="G425" s="19"/>
      <c r="H425" s="22">
        <f>IFERROR(F425-J425,"")</f>
        <v>305.37982376800608</v>
      </c>
      <c r="I425" s="19"/>
      <c r="J425" s="22">
        <f>IFERROR(IF(N425&lt;0,0,N425*$F$5/12),"")</f>
        <v>437.6066471593299</v>
      </c>
      <c r="K425" s="19"/>
      <c r="L425" s="24">
        <f>IFERROR(IF(F425&lt;=0,"",L424+H425),"")</f>
        <v>55228.775199212192</v>
      </c>
      <c r="M425" s="19"/>
      <c r="N425" s="25">
        <f>IFERROR(IF(IF(N424&lt;=0,0,IF(N424-H424&lt;0,0,N424-H424))=0,"",IF(N424&lt;=0,0,IF(N424-H424&lt;0,0,N424-H424))),"")</f>
        <v>91326.604624555795</v>
      </c>
    </row>
    <row r="426" spans="2:18" ht="9.75" customHeight="1">
      <c r="B426" s="20" t="str">
        <f t="shared" si="14"/>
        <v>April</v>
      </c>
      <c r="C426" s="19"/>
      <c r="D426" s="21">
        <f>IFERROR(IF(N425&lt;=0,"",IF(B425="December",D425+1,D425)),"")</f>
        <v>2048</v>
      </c>
      <c r="E426" s="19"/>
      <c r="F426" s="22">
        <f t="shared" si="15"/>
        <v>742.98647092733597</v>
      </c>
      <c r="G426" s="19"/>
      <c r="H426" s="22">
        <f>IFERROR(F426-J426,"")</f>
        <v>306.84310209022777</v>
      </c>
      <c r="I426" s="19"/>
      <c r="J426" s="22">
        <f>IFERROR(IF(N426&lt;0,0,N426*$F$5/12),"")</f>
        <v>436.1433688371082</v>
      </c>
      <c r="K426" s="19"/>
      <c r="L426" s="24">
        <f>IFERROR(IF(F426&lt;=0,"",L425+H426),"")</f>
        <v>55535.61830130242</v>
      </c>
      <c r="M426" s="19"/>
      <c r="N426" s="25">
        <f>IFERROR(IF(IF(N425&lt;=0,0,IF(N425-H425&lt;0,0,N425-H425))=0,"",IF(N425&lt;=0,0,IF(N425-H425&lt;0,0,N425-H425))),"")</f>
        <v>91021.224800787793</v>
      </c>
    </row>
    <row r="427" spans="2:18" ht="9.75" customHeight="1">
      <c r="B427" s="20" t="str">
        <f t="shared" si="14"/>
        <v>May</v>
      </c>
      <c r="C427" s="19"/>
      <c r="D427" s="21">
        <f>IFERROR(IF(N426&lt;=0,"",IF(B426="December",D426+1,D426)),"")</f>
        <v>2048</v>
      </c>
      <c r="E427" s="19"/>
      <c r="F427" s="22">
        <f t="shared" si="15"/>
        <v>742.98647092733597</v>
      </c>
      <c r="G427" s="19"/>
      <c r="H427" s="22">
        <f>IFERROR(F427-J427,"")</f>
        <v>308.31339195441012</v>
      </c>
      <c r="I427" s="19"/>
      <c r="J427" s="22">
        <f>IFERROR(IF(N427&lt;0,0,N427*$F$5/12),"")</f>
        <v>434.67307897292585</v>
      </c>
      <c r="K427" s="19"/>
      <c r="L427" s="24">
        <f>IFERROR(IF(F427&lt;=0,"",L426+H427),"")</f>
        <v>55843.931693256833</v>
      </c>
      <c r="M427" s="19"/>
      <c r="N427" s="25">
        <f>IFERROR(IF(IF(N426&lt;=0,0,IF(N426-H426&lt;0,0,N426-H426))=0,"",IF(N426&lt;=0,0,IF(N426-H426&lt;0,0,N426-H426))),"")</f>
        <v>90714.381698697573</v>
      </c>
    </row>
    <row r="428" spans="2:18" ht="9.75" customHeight="1">
      <c r="B428" s="20" t="str">
        <f t="shared" si="14"/>
        <v>June</v>
      </c>
      <c r="C428" s="19"/>
      <c r="D428" s="21">
        <f>IFERROR(IF(N427&lt;=0,"",IF(B427="December",D427+1,D427)),"")</f>
        <v>2048</v>
      </c>
      <c r="E428" s="19"/>
      <c r="F428" s="22">
        <f t="shared" si="15"/>
        <v>742.98647092733597</v>
      </c>
      <c r="G428" s="19"/>
      <c r="H428" s="22">
        <f>IFERROR(F428-J428,"")</f>
        <v>309.79072695752495</v>
      </c>
      <c r="I428" s="19"/>
      <c r="J428" s="22">
        <f>IFERROR(IF(N428&lt;0,0,N428*$F$5/12),"")</f>
        <v>433.19574396981102</v>
      </c>
      <c r="K428" s="19"/>
      <c r="L428" s="24">
        <f>IFERROR(IF(F428&lt;=0,"",L427+H428),"")</f>
        <v>56153.722420214355</v>
      </c>
      <c r="M428" s="19"/>
      <c r="N428" s="25">
        <f>IFERROR(IF(IF(N427&lt;=0,0,IF(N427-H427&lt;0,0,N427-H427))=0,"",IF(N427&lt;=0,0,IF(N427-H427&lt;0,0,N427-H427))),"")</f>
        <v>90406.068306743167</v>
      </c>
    </row>
    <row r="429" spans="2:18" ht="9.75" customHeight="1">
      <c r="B429" s="20" t="str">
        <f t="shared" si="14"/>
        <v>July</v>
      </c>
      <c r="C429" s="19"/>
      <c r="D429" s="21">
        <f>IFERROR(IF(N428&lt;=0,"",IF(B428="December",D428+1,D428)),"")</f>
        <v>2048</v>
      </c>
      <c r="E429" s="19"/>
      <c r="F429" s="22">
        <f t="shared" si="15"/>
        <v>742.98647092733597</v>
      </c>
      <c r="G429" s="19"/>
      <c r="H429" s="22">
        <f>IFERROR(F429-J429,"")</f>
        <v>311.27514085752972</v>
      </c>
      <c r="I429" s="19"/>
      <c r="J429" s="22">
        <f>IFERROR(IF(N429&lt;0,0,N429*$F$5/12),"")</f>
        <v>431.71133006980625</v>
      </c>
      <c r="K429" s="19"/>
      <c r="L429" s="24">
        <f>IFERROR(IF(F429&lt;=0,"",L428+H429),"")</f>
        <v>56464.997561071883</v>
      </c>
      <c r="M429" s="19"/>
      <c r="N429" s="25">
        <f>IFERROR(IF(IF(N428&lt;=0,0,IF(N428-H428&lt;0,0,N428-H428))=0,"",IF(N428&lt;=0,0,IF(N428-H428&lt;0,0,N428-H428))),"")</f>
        <v>90096.277579785645</v>
      </c>
    </row>
    <row r="430" spans="2:18" ht="9.75" customHeight="1">
      <c r="B430" s="20" t="str">
        <f t="shared" si="14"/>
        <v>August</v>
      </c>
      <c r="C430" s="19"/>
      <c r="D430" s="21">
        <f>IFERROR(IF(N429&lt;=0,"",IF(B429="December",D429+1,D429)),"")</f>
        <v>2048</v>
      </c>
      <c r="E430" s="19"/>
      <c r="F430" s="22">
        <f t="shared" si="15"/>
        <v>742.98647092733597</v>
      </c>
      <c r="G430" s="19"/>
      <c r="H430" s="22">
        <f>IFERROR(F430-J430,"")</f>
        <v>312.76666757413875</v>
      </c>
      <c r="I430" s="19"/>
      <c r="J430" s="22">
        <f>IFERROR(IF(N430&lt;0,0,N430*$F$5/12),"")</f>
        <v>430.21980335319722</v>
      </c>
      <c r="K430" s="19"/>
      <c r="L430" s="24">
        <f>IFERROR(IF(F430&lt;=0,"",L429+H430),"")</f>
        <v>56777.764228646025</v>
      </c>
      <c r="M430" s="19"/>
      <c r="N430" s="25">
        <f>IFERROR(IF(IF(N429&lt;=0,0,IF(N429-H429&lt;0,0,N429-H429))=0,"",IF(N429&lt;=0,0,IF(N429-H429&lt;0,0,N429-H429))),"")</f>
        <v>89785.002438928117</v>
      </c>
    </row>
    <row r="431" spans="2:18" ht="9.75" customHeight="1">
      <c r="B431" s="20" t="str">
        <f t="shared" si="14"/>
        <v>September</v>
      </c>
      <c r="C431" s="19"/>
      <c r="D431" s="21">
        <f>IFERROR(IF(N430&lt;=0,"",IF(B430="December",D430+1,D430)),"")</f>
        <v>2048</v>
      </c>
      <c r="E431" s="19"/>
      <c r="F431" s="22">
        <f t="shared" si="15"/>
        <v>742.98647092733597</v>
      </c>
      <c r="G431" s="19"/>
      <c r="H431" s="22">
        <f>IFERROR(F431-J431,"")</f>
        <v>314.26534118959813</v>
      </c>
      <c r="I431" s="19"/>
      <c r="J431" s="22">
        <f>IFERROR(IF(N431&lt;0,0,N431*$F$5/12),"")</f>
        <v>428.72112973773784</v>
      </c>
      <c r="K431" s="19"/>
      <c r="L431" s="24">
        <f>IFERROR(IF(F431&lt;=0,"",L430+H431),"")</f>
        <v>57092.02956983562</v>
      </c>
      <c r="M431" s="19"/>
      <c r="N431" s="25">
        <f>IFERROR(IF(IF(N430&lt;=0,0,IF(N430-H430&lt;0,0,N430-H430))=0,"",IF(N430&lt;=0,0,IF(N430-H430&lt;0,0,N430-H430))),"")</f>
        <v>89472.235771353982</v>
      </c>
    </row>
    <row r="432" spans="2:18" ht="9.75" customHeight="1">
      <c r="B432" s="20" t="str">
        <f t="shared" si="14"/>
        <v>October</v>
      </c>
      <c r="C432" s="19"/>
      <c r="D432" s="21">
        <f>IFERROR(IF(N431&lt;=0,"",IF(B431="December",D431+1,D431)),"")</f>
        <v>2048</v>
      </c>
      <c r="E432" s="19"/>
      <c r="F432" s="22">
        <f t="shared" si="15"/>
        <v>742.98647092733597</v>
      </c>
      <c r="G432" s="19"/>
      <c r="H432" s="22">
        <f>IFERROR(F432-J432,"")</f>
        <v>315.77119594946492</v>
      </c>
      <c r="I432" s="19"/>
      <c r="J432" s="22">
        <f>IFERROR(IF(N432&lt;0,0,N432*$F$5/12),"")</f>
        <v>427.21527497787105</v>
      </c>
      <c r="K432" s="19"/>
      <c r="L432" s="24">
        <f>IFERROR(IF(F432&lt;=0,"",L431+H432),"")</f>
        <v>57407.800765785083</v>
      </c>
      <c r="M432" s="19"/>
      <c r="N432" s="25">
        <f>IFERROR(IF(IF(N431&lt;=0,0,IF(N431-H431&lt;0,0,N431-H431))=0,"",IF(N431&lt;=0,0,IF(N431-H431&lt;0,0,N431-H431))),"")</f>
        <v>89157.97043016438</v>
      </c>
    </row>
    <row r="433" spans="2:18" ht="9.75" customHeight="1">
      <c r="B433" s="20" t="str">
        <f t="shared" si="14"/>
        <v>November</v>
      </c>
      <c r="C433" s="19"/>
      <c r="D433" s="21">
        <f>IFERROR(IF(N432&lt;=0,"",IF(B432="December",D432+1,D432)),"")</f>
        <v>2048</v>
      </c>
      <c r="E433" s="19"/>
      <c r="F433" s="22">
        <f t="shared" si="15"/>
        <v>742.98647092733597</v>
      </c>
      <c r="G433" s="19"/>
      <c r="H433" s="22">
        <f>IFERROR(F433-J433,"")</f>
        <v>317.28426626338944</v>
      </c>
      <c r="I433" s="19"/>
      <c r="J433" s="22">
        <f>IFERROR(IF(N433&lt;0,0,N433*$F$5/12),"")</f>
        <v>425.70220466394653</v>
      </c>
      <c r="K433" s="19"/>
      <c r="L433" s="24">
        <f>IFERROR(IF(F433&lt;=0,"",L432+H433),"")</f>
        <v>57725.085032048475</v>
      </c>
      <c r="M433" s="19"/>
      <c r="N433" s="25">
        <f>IFERROR(IF(IF(N432&lt;=0,0,IF(N432-H432&lt;0,0,N432-H432))=0,"",IF(N432&lt;=0,0,IF(N432-H432&lt;0,0,N432-H432))),"")</f>
        <v>88842.199234214917</v>
      </c>
    </row>
    <row r="434" spans="2:18" ht="9.75" customHeight="1">
      <c r="B434" s="20" t="str">
        <f t="shared" si="14"/>
        <v>December</v>
      </c>
      <c r="C434" s="19"/>
      <c r="D434" s="21">
        <f>IFERROR(IF(N433&lt;=0,"",IF(B433="December",D433+1,D433)),"")</f>
        <v>2048</v>
      </c>
      <c r="E434" s="19"/>
      <c r="F434" s="22">
        <f t="shared" si="15"/>
        <v>742.98647092733597</v>
      </c>
      <c r="G434" s="19"/>
      <c r="H434" s="22">
        <f>IFERROR(F434-J434,"")</f>
        <v>318.80458670590161</v>
      </c>
      <c r="I434" s="19"/>
      <c r="J434" s="22">
        <f>IFERROR(IF(N434&lt;0,0,N434*$F$5/12),"")</f>
        <v>424.18188422143436</v>
      </c>
      <c r="K434" s="19"/>
      <c r="L434" s="24">
        <f>IFERROR(IF(F434&lt;=0,"",L433+H434),"")</f>
        <v>58043.88961875438</v>
      </c>
      <c r="M434" s="19"/>
      <c r="N434" s="25">
        <f>IFERROR(IF(IF(N433&lt;=0,0,IF(N433-H433&lt;0,0,N433-H433))=0,"",IF(N433&lt;=0,0,IF(N433-H433&lt;0,0,N433-H433))),"")</f>
        <v>88524.914967951525</v>
      </c>
      <c r="P434" s="28"/>
      <c r="R434" s="28"/>
    </row>
    <row r="435" spans="2:18" ht="9.75" customHeight="1">
      <c r="B435" s="20" t="str">
        <f t="shared" si="14"/>
        <v>January</v>
      </c>
      <c r="C435" s="19"/>
      <c r="D435" s="21">
        <f>IFERROR(IF(N434&lt;=0,"",IF(B434="December",D434+1,D434)),"")</f>
        <v>2049</v>
      </c>
      <c r="E435" s="19"/>
      <c r="F435" s="22">
        <f t="shared" si="15"/>
        <v>742.98647092733597</v>
      </c>
      <c r="G435" s="19"/>
      <c r="H435" s="22">
        <f>IFERROR(F435-J435,"")</f>
        <v>320.33219201720061</v>
      </c>
      <c r="I435" s="19"/>
      <c r="J435" s="22">
        <f>IFERROR(IF(N435&lt;0,0,N435*$F$5/12),"")</f>
        <v>422.65427891013536</v>
      </c>
      <c r="K435" s="19"/>
      <c r="L435" s="24">
        <f>IFERROR(IF(F435&lt;=0,"",L434+H435),"")</f>
        <v>58364.221810771582</v>
      </c>
      <c r="M435" s="19"/>
      <c r="N435" s="25">
        <f>IFERROR(IF(IF(N434&lt;=0,0,IF(N434-H434&lt;0,0,N434-H434))=0,"",IF(N434&lt;=0,0,IF(N434-H434&lt;0,0,N434-H434))),"")</f>
        <v>88206.110381245628</v>
      </c>
    </row>
    <row r="436" spans="2:18" ht="9.75" customHeight="1">
      <c r="B436" s="20" t="str">
        <f t="shared" ref="B436:B499" si="16">IF(B435="January","February",IF(B435="February","March",IF(B435="March","April",IF(B435="April","May",IF(B435="May","June",IF(B435="June","July",IF(B435="July","August",IF(B435="August","September",IF(B435="September","October",IF(B435="October","November",IF(B435="November","December",IF(B435="December","January",0))))))))))))</f>
        <v>February</v>
      </c>
      <c r="C436" s="19"/>
      <c r="D436" s="21">
        <f>IFERROR(IF(N435&lt;=0,"",IF(B435="December",D435+1,D435)),"")</f>
        <v>2049</v>
      </c>
      <c r="E436" s="19"/>
      <c r="F436" s="22">
        <f t="shared" si="15"/>
        <v>742.98647092733597</v>
      </c>
      <c r="G436" s="19"/>
      <c r="H436" s="22">
        <f>IFERROR(F436-J436,"")</f>
        <v>321.86711710394974</v>
      </c>
      <c r="I436" s="19"/>
      <c r="J436" s="22">
        <f>IFERROR(IF(N436&lt;0,0,N436*$F$5/12),"")</f>
        <v>421.11935382338623</v>
      </c>
      <c r="K436" s="19"/>
      <c r="L436" s="24">
        <f>IFERROR(IF(F436&lt;=0,"",L435+H436),"")</f>
        <v>58686.088927875535</v>
      </c>
      <c r="M436" s="19"/>
      <c r="N436" s="25">
        <f>IFERROR(IF(IF(N435&lt;=0,0,IF(N435-H435&lt;0,0,N435-H435))=0,"",IF(N435&lt;=0,0,IF(N435-H435&lt;0,0,N435-H435))),"")</f>
        <v>87885.778189228426</v>
      </c>
    </row>
    <row r="437" spans="2:18" ht="9.75" customHeight="1">
      <c r="B437" s="20" t="str">
        <f t="shared" si="16"/>
        <v>March</v>
      </c>
      <c r="C437" s="19"/>
      <c r="D437" s="21">
        <f>IFERROR(IF(N436&lt;=0,"",IF(B436="December",D436+1,D436)),"")</f>
        <v>2049</v>
      </c>
      <c r="E437" s="19"/>
      <c r="F437" s="22">
        <f t="shared" ref="F437:F500" si="17">IF(N436&lt;F436,N436,F436)</f>
        <v>742.98647092733597</v>
      </c>
      <c r="G437" s="19"/>
      <c r="H437" s="22">
        <f>IFERROR(F437-J437,"")</f>
        <v>323.4093970400728</v>
      </c>
      <c r="I437" s="19"/>
      <c r="J437" s="22">
        <f>IFERROR(IF(N437&lt;0,0,N437*$F$5/12),"")</f>
        <v>419.57707388726317</v>
      </c>
      <c r="K437" s="19"/>
      <c r="L437" s="24">
        <f>IFERROR(IF(F437&lt;=0,"",L436+H437),"")</f>
        <v>59009.498324915607</v>
      </c>
      <c r="M437" s="19"/>
      <c r="N437" s="25">
        <f>IFERROR(IF(IF(N436&lt;=0,0,IF(N436-H436&lt;0,0,N436-H436))=0,"",IF(N436&lt;=0,0,IF(N436-H436&lt;0,0,N436-H436))),"")</f>
        <v>87563.91107212448</v>
      </c>
    </row>
    <row r="438" spans="2:18" ht="9.75" customHeight="1">
      <c r="B438" s="20" t="str">
        <f t="shared" si="16"/>
        <v>April</v>
      </c>
      <c r="C438" s="19"/>
      <c r="D438" s="21">
        <f>IFERROR(IF(N437&lt;=0,"",IF(B437="December",D437+1,D437)),"")</f>
        <v>2049</v>
      </c>
      <c r="E438" s="19"/>
      <c r="F438" s="22">
        <f t="shared" si="17"/>
        <v>742.98647092733597</v>
      </c>
      <c r="G438" s="19"/>
      <c r="H438" s="22">
        <f>IFERROR(F438-J438,"")</f>
        <v>324.95906706755648</v>
      </c>
      <c r="I438" s="19"/>
      <c r="J438" s="22">
        <f>IFERROR(IF(N438&lt;0,0,N438*$F$5/12),"")</f>
        <v>418.0274038597795</v>
      </c>
      <c r="K438" s="19"/>
      <c r="L438" s="24">
        <f>IFERROR(IF(F438&lt;=0,"",L437+H438),"")</f>
        <v>59334.45739198316</v>
      </c>
      <c r="M438" s="19"/>
      <c r="N438" s="25">
        <f>IFERROR(IF(IF(N437&lt;=0,0,IF(N437-H437&lt;0,0,N437-H437))=0,"",IF(N437&lt;=0,0,IF(N437-H437&lt;0,0,N437-H437))),"")</f>
        <v>87240.501675084408</v>
      </c>
    </row>
    <row r="439" spans="2:18" ht="9.75" customHeight="1">
      <c r="B439" s="20" t="str">
        <f t="shared" si="16"/>
        <v>May</v>
      </c>
      <c r="C439" s="19"/>
      <c r="D439" s="21">
        <f>IFERROR(IF(N438&lt;=0,"",IF(B438="December",D438+1,D438)),"")</f>
        <v>2049</v>
      </c>
      <c r="E439" s="19"/>
      <c r="F439" s="22">
        <f t="shared" si="17"/>
        <v>742.98647092733597</v>
      </c>
      <c r="G439" s="19"/>
      <c r="H439" s="22">
        <f>IFERROR(F439-J439,"")</f>
        <v>326.51616259725517</v>
      </c>
      <c r="I439" s="19"/>
      <c r="J439" s="22">
        <f>IFERROR(IF(N439&lt;0,0,N439*$F$5/12),"")</f>
        <v>416.4703083300808</v>
      </c>
      <c r="K439" s="19"/>
      <c r="L439" s="24">
        <f>IFERROR(IF(F439&lt;=0,"",L438+H439),"")</f>
        <v>59660.973554580414</v>
      </c>
      <c r="M439" s="19"/>
      <c r="N439" s="25">
        <f>IFERROR(IF(IF(N438&lt;=0,0,IF(N438-H438&lt;0,0,N438-H438))=0,"",IF(N438&lt;=0,0,IF(N438-H438&lt;0,0,N438-H438))),"")</f>
        <v>86915.542608016855</v>
      </c>
    </row>
    <row r="440" spans="2:18" ht="9.75" customHeight="1">
      <c r="B440" s="20" t="str">
        <f t="shared" si="16"/>
        <v>June</v>
      </c>
      <c r="C440" s="19"/>
      <c r="D440" s="21">
        <f>IFERROR(IF(N439&lt;=0,"",IF(B439="December",D439+1,D439)),"")</f>
        <v>2049</v>
      </c>
      <c r="E440" s="19"/>
      <c r="F440" s="22">
        <f t="shared" si="17"/>
        <v>742.98647092733597</v>
      </c>
      <c r="G440" s="19"/>
      <c r="H440" s="22">
        <f>IFERROR(F440-J440,"")</f>
        <v>328.08071920970036</v>
      </c>
      <c r="I440" s="19"/>
      <c r="J440" s="22">
        <f>IFERROR(IF(N440&lt;0,0,N440*$F$5/12),"")</f>
        <v>414.90575171763561</v>
      </c>
      <c r="K440" s="19"/>
      <c r="L440" s="24">
        <f>IFERROR(IF(F440&lt;=0,"",L439+H440),"")</f>
        <v>59989.054273790112</v>
      </c>
      <c r="M440" s="19"/>
      <c r="N440" s="25">
        <f>IFERROR(IF(IF(N439&lt;=0,0,IF(N439-H439&lt;0,0,N439-H439))=0,"",IF(N439&lt;=0,0,IF(N439-H439&lt;0,0,N439-H439))),"")</f>
        <v>86589.0264454196</v>
      </c>
    </row>
    <row r="441" spans="2:18" ht="9.75" customHeight="1">
      <c r="B441" s="20" t="str">
        <f t="shared" si="16"/>
        <v>July</v>
      </c>
      <c r="C441" s="19"/>
      <c r="D441" s="21">
        <f>IFERROR(IF(N440&lt;=0,"",IF(B440="December",D440+1,D440)),"")</f>
        <v>2049</v>
      </c>
      <c r="E441" s="19"/>
      <c r="F441" s="22">
        <f t="shared" si="17"/>
        <v>742.98647092733597</v>
      </c>
      <c r="G441" s="19"/>
      <c r="H441" s="22">
        <f>IFERROR(F441-J441,"")</f>
        <v>329.65277265591351</v>
      </c>
      <c r="I441" s="19"/>
      <c r="J441" s="22">
        <f>IFERROR(IF(N441&lt;0,0,N441*$F$5/12),"")</f>
        <v>413.33369827142246</v>
      </c>
      <c r="K441" s="19"/>
      <c r="L441" s="24">
        <f>IFERROR(IF(F441&lt;=0,"",L440+H441),"")</f>
        <v>60318.707046446027</v>
      </c>
      <c r="M441" s="19"/>
      <c r="N441" s="25">
        <f>IFERROR(IF(IF(N440&lt;=0,0,IF(N440-H440&lt;0,0,N440-H440))=0,"",IF(N440&lt;=0,0,IF(N440-H440&lt;0,0,N440-H440))),"")</f>
        <v>86260.945726209902</v>
      </c>
    </row>
    <row r="442" spans="2:18" ht="9.75" customHeight="1">
      <c r="B442" s="20" t="str">
        <f t="shared" si="16"/>
        <v>August</v>
      </c>
      <c r="C442" s="19"/>
      <c r="D442" s="21">
        <f>IFERROR(IF(N441&lt;=0,"",IF(B441="December",D441+1,D441)),"")</f>
        <v>2049</v>
      </c>
      <c r="E442" s="19"/>
      <c r="F442" s="22">
        <f t="shared" si="17"/>
        <v>742.98647092733597</v>
      </c>
      <c r="G442" s="19"/>
      <c r="H442" s="22">
        <f>IFERROR(F442-J442,"")</f>
        <v>331.23235885822311</v>
      </c>
      <c r="I442" s="19"/>
      <c r="J442" s="22">
        <f>IFERROR(IF(N442&lt;0,0,N442*$F$5/12),"")</f>
        <v>411.75411206911286</v>
      </c>
      <c r="K442" s="19"/>
      <c r="L442" s="24">
        <f>IFERROR(IF(F442&lt;=0,"",L441+H442),"")</f>
        <v>60649.939405304249</v>
      </c>
      <c r="M442" s="19"/>
      <c r="N442" s="25">
        <f>IFERROR(IF(IF(N441&lt;=0,0,IF(N441-H441&lt;0,0,N441-H441))=0,"",IF(N441&lt;=0,0,IF(N441-H441&lt;0,0,N441-H441))),"")</f>
        <v>85931.292953553988</v>
      </c>
    </row>
    <row r="443" spans="2:18" ht="9.75" customHeight="1">
      <c r="B443" s="20" t="str">
        <f t="shared" si="16"/>
        <v>September</v>
      </c>
      <c r="C443" s="19"/>
      <c r="D443" s="21">
        <f>IFERROR(IF(N442&lt;=0,"",IF(B442="December",D442+1,D442)),"")</f>
        <v>2049</v>
      </c>
      <c r="E443" s="19"/>
      <c r="F443" s="22">
        <f t="shared" si="17"/>
        <v>742.98647092733597</v>
      </c>
      <c r="G443" s="19"/>
      <c r="H443" s="22">
        <f>IFERROR(F443-J443,"")</f>
        <v>332.81951391108544</v>
      </c>
      <c r="I443" s="19"/>
      <c r="J443" s="22">
        <f>IFERROR(IF(N443&lt;0,0,N443*$F$5/12),"")</f>
        <v>410.16695701625054</v>
      </c>
      <c r="K443" s="19"/>
      <c r="L443" s="24">
        <f>IFERROR(IF(F443&lt;=0,"",L442+H443),"")</f>
        <v>60982.758919215332</v>
      </c>
      <c r="M443" s="19"/>
      <c r="N443" s="25">
        <f>IFERROR(IF(IF(N442&lt;=0,0,IF(N442-H442&lt;0,0,N442-H442))=0,"",IF(N442&lt;=0,0,IF(N442-H442&lt;0,0,N442-H442))),"")</f>
        <v>85600.060594695766</v>
      </c>
    </row>
    <row r="444" spans="2:18" ht="9.75" customHeight="1">
      <c r="B444" s="20" t="str">
        <f t="shared" si="16"/>
        <v>October</v>
      </c>
      <c r="C444" s="19"/>
      <c r="D444" s="21">
        <f>IFERROR(IF(N443&lt;=0,"",IF(B443="December",D443+1,D443)),"")</f>
        <v>2049</v>
      </c>
      <c r="E444" s="19"/>
      <c r="F444" s="22">
        <f t="shared" si="17"/>
        <v>742.98647092733597</v>
      </c>
      <c r="G444" s="19"/>
      <c r="H444" s="22">
        <f>IFERROR(F444-J444,"")</f>
        <v>334.41427408190941</v>
      </c>
      <c r="I444" s="19"/>
      <c r="J444" s="22">
        <f>IFERROR(IF(N444&lt;0,0,N444*$F$5/12),"")</f>
        <v>408.57219684542656</v>
      </c>
      <c r="K444" s="19"/>
      <c r="L444" s="24">
        <f>IFERROR(IF(F444&lt;=0,"",L443+H444),"")</f>
        <v>61317.17319329724</v>
      </c>
      <c r="M444" s="19"/>
      <c r="N444" s="25">
        <f>IFERROR(IF(IF(N443&lt;=0,0,IF(N443-H443&lt;0,0,N443-H443))=0,"",IF(N443&lt;=0,0,IF(N443-H443&lt;0,0,N443-H443))),"")</f>
        <v>85267.241080784675</v>
      </c>
    </row>
    <row r="445" spans="2:18" ht="9.75" customHeight="1">
      <c r="B445" s="20" t="str">
        <f t="shared" si="16"/>
        <v>November</v>
      </c>
      <c r="C445" s="19"/>
      <c r="D445" s="21">
        <f>IFERROR(IF(N444&lt;=0,"",IF(B444="December",D444+1,D444)),"")</f>
        <v>2049</v>
      </c>
      <c r="E445" s="19"/>
      <c r="F445" s="22">
        <f t="shared" si="17"/>
        <v>742.98647092733597</v>
      </c>
      <c r="G445" s="19"/>
      <c r="H445" s="22">
        <f>IFERROR(F445-J445,"")</f>
        <v>336.01667581188519</v>
      </c>
      <c r="I445" s="19"/>
      <c r="J445" s="22">
        <f>IFERROR(IF(N445&lt;0,0,N445*$F$5/12),"")</f>
        <v>406.96979511545078</v>
      </c>
      <c r="K445" s="19"/>
      <c r="L445" s="24">
        <f>IFERROR(IF(F445&lt;=0,"",L444+H445),"")</f>
        <v>61653.189869109126</v>
      </c>
      <c r="M445" s="19"/>
      <c r="N445" s="25">
        <f>IFERROR(IF(IF(N444&lt;=0,0,IF(N444-H444&lt;0,0,N444-H444))=0,"",IF(N444&lt;=0,0,IF(N444-H444&lt;0,0,N444-H444))),"")</f>
        <v>84932.826806702767</v>
      </c>
    </row>
    <row r="446" spans="2:18" ht="9.75" customHeight="1">
      <c r="B446" s="20" t="str">
        <f t="shared" si="16"/>
        <v>December</v>
      </c>
      <c r="C446" s="19"/>
      <c r="D446" s="21">
        <f>IFERROR(IF(N445&lt;=0,"",IF(B445="December",D445+1,D445)),"")</f>
        <v>2049</v>
      </c>
      <c r="E446" s="19"/>
      <c r="F446" s="22">
        <f t="shared" si="17"/>
        <v>742.98647092733597</v>
      </c>
      <c r="G446" s="19"/>
      <c r="H446" s="22">
        <f>IFERROR(F446-J446,"")</f>
        <v>337.62675571681717</v>
      </c>
      <c r="I446" s="19"/>
      <c r="J446" s="22">
        <f>IFERROR(IF(N446&lt;0,0,N446*$F$5/12),"")</f>
        <v>405.3597152105188</v>
      </c>
      <c r="K446" s="19"/>
      <c r="L446" s="24">
        <f>IFERROR(IF(F446&lt;=0,"",L445+H446),"")</f>
        <v>61990.816624825944</v>
      </c>
      <c r="M446" s="19"/>
      <c r="N446" s="25">
        <f>IFERROR(IF(IF(N445&lt;=0,0,IF(N445-H445&lt;0,0,N445-H445))=0,"",IF(N445&lt;=0,0,IF(N445-H445&lt;0,0,N445-H445))),"")</f>
        <v>84596.810130890881</v>
      </c>
    </row>
    <row r="447" spans="2:18" ht="9.75" customHeight="1">
      <c r="B447" s="20" t="str">
        <f t="shared" si="16"/>
        <v>January</v>
      </c>
      <c r="C447" s="19"/>
      <c r="D447" s="21">
        <f>IFERROR(IF(N446&lt;=0,"",IF(B446="December",D446+1,D446)),"")</f>
        <v>2050</v>
      </c>
      <c r="E447" s="19"/>
      <c r="F447" s="22">
        <f t="shared" si="17"/>
        <v>742.98647092733597</v>
      </c>
      <c r="G447" s="19"/>
      <c r="H447" s="22">
        <f>IFERROR(F447-J447,"")</f>
        <v>339.24455058796019</v>
      </c>
      <c r="I447" s="19"/>
      <c r="J447" s="22">
        <f>IFERROR(IF(N447&lt;0,0,N447*$F$5/12),"")</f>
        <v>403.74192033937578</v>
      </c>
      <c r="K447" s="19"/>
      <c r="L447" s="24">
        <f>IFERROR(IF(F447&lt;=0,"",L446+H447),"")</f>
        <v>62330.061175413903</v>
      </c>
      <c r="M447" s="19"/>
      <c r="N447" s="25">
        <f>IFERROR(IF(IF(N446&lt;=0,0,IF(N446-H446&lt;0,0,N446-H446))=0,"",IF(N446&lt;=0,0,IF(N446-H446&lt;0,0,N446-H446))),"")</f>
        <v>84259.183375174063</v>
      </c>
      <c r="P447" s="28"/>
      <c r="R447" s="28"/>
    </row>
    <row r="448" spans="2:18" ht="9.75" customHeight="1">
      <c r="B448" s="20" t="str">
        <f t="shared" si="16"/>
        <v>February</v>
      </c>
      <c r="C448" s="19"/>
      <c r="D448" s="21">
        <f>IFERROR(IF(N447&lt;=0,"",IF(B447="December",D447+1,D447)),"")</f>
        <v>2050</v>
      </c>
      <c r="E448" s="19"/>
      <c r="F448" s="22">
        <f t="shared" si="17"/>
        <v>742.98647092733597</v>
      </c>
      <c r="G448" s="19"/>
      <c r="H448" s="22">
        <f>IFERROR(F448-J448,"")</f>
        <v>340.87009739286088</v>
      </c>
      <c r="I448" s="19"/>
      <c r="J448" s="22">
        <f>IFERROR(IF(N448&lt;0,0,N448*$F$5/12),"")</f>
        <v>402.11637353447509</v>
      </c>
      <c r="K448" s="19"/>
      <c r="L448" s="24">
        <f>IFERROR(IF(F448&lt;=0,"",L447+H448),"")</f>
        <v>62670.931272806767</v>
      </c>
      <c r="M448" s="19"/>
      <c r="N448" s="25">
        <f>IFERROR(IF(IF(N447&lt;=0,0,IF(N447-H447&lt;0,0,N447-H447))=0,"",IF(N447&lt;=0,0,IF(N447-H447&lt;0,0,N447-H447))),"")</f>
        <v>83919.938824586105</v>
      </c>
    </row>
    <row r="449" spans="2:18" ht="9.75" customHeight="1">
      <c r="B449" s="20" t="str">
        <f t="shared" si="16"/>
        <v>March</v>
      </c>
      <c r="C449" s="19"/>
      <c r="D449" s="21">
        <f>IFERROR(IF(N448&lt;=0,"",IF(B448="December",D448+1,D448)),"")</f>
        <v>2050</v>
      </c>
      <c r="E449" s="19"/>
      <c r="F449" s="22">
        <f t="shared" si="17"/>
        <v>742.98647092733597</v>
      </c>
      <c r="G449" s="19"/>
      <c r="H449" s="22">
        <f>IFERROR(F449-J449,"")</f>
        <v>342.50343327620169</v>
      </c>
      <c r="I449" s="19"/>
      <c r="J449" s="22">
        <f>IFERROR(IF(N449&lt;0,0,N449*$F$5/12),"")</f>
        <v>400.48303765113428</v>
      </c>
      <c r="K449" s="19"/>
      <c r="L449" s="24">
        <f>IFERROR(IF(F449&lt;=0,"",L448+H449),"")</f>
        <v>63013.434706082968</v>
      </c>
      <c r="M449" s="19"/>
      <c r="N449" s="25">
        <f>IFERROR(IF(IF(N448&lt;=0,0,IF(N448-H448&lt;0,0,N448-H448))=0,"",IF(N448&lt;=0,0,IF(N448-H448&lt;0,0,N448-H448))),"")</f>
        <v>83579.06872719324</v>
      </c>
    </row>
    <row r="450" spans="2:18" ht="9.75" customHeight="1">
      <c r="B450" s="20" t="str">
        <f t="shared" si="16"/>
        <v>April</v>
      </c>
      <c r="C450" s="19"/>
      <c r="D450" s="21">
        <f>IFERROR(IF(N449&lt;=0,"",IF(B449="December",D449+1,D449)),"")</f>
        <v>2050</v>
      </c>
      <c r="E450" s="19"/>
      <c r="F450" s="22">
        <f t="shared" si="17"/>
        <v>742.98647092733597</v>
      </c>
      <c r="G450" s="19"/>
      <c r="H450" s="22">
        <f>IFERROR(F450-J450,"")</f>
        <v>344.14459556065015</v>
      </c>
      <c r="I450" s="19"/>
      <c r="J450" s="22">
        <f>IFERROR(IF(N450&lt;0,0,N450*$F$5/12),"")</f>
        <v>398.84187536668583</v>
      </c>
      <c r="K450" s="19"/>
      <c r="L450" s="24">
        <f>IFERROR(IF(F450&lt;=0,"",L449+H450),"")</f>
        <v>63357.579301643615</v>
      </c>
      <c r="M450" s="19"/>
      <c r="N450" s="25">
        <f>IFERROR(IF(IF(N449&lt;=0,0,IF(N449-H449&lt;0,0,N449-H449))=0,"",IF(N449&lt;=0,0,IF(N449-H449&lt;0,0,N449-H449))),"")</f>
        <v>83236.56529391704</v>
      </c>
    </row>
    <row r="451" spans="2:18" ht="9.75" customHeight="1">
      <c r="B451" s="20" t="str">
        <f t="shared" si="16"/>
        <v>May</v>
      </c>
      <c r="C451" s="19"/>
      <c r="D451" s="21">
        <f>IFERROR(IF(N450&lt;=0,"",IF(B450="December",D450+1,D450)),"")</f>
        <v>2050</v>
      </c>
      <c r="E451" s="19"/>
      <c r="F451" s="22">
        <f t="shared" si="17"/>
        <v>742.98647092733597</v>
      </c>
      <c r="G451" s="19"/>
      <c r="H451" s="22">
        <f>IFERROR(F451-J451,"")</f>
        <v>345.7936217477116</v>
      </c>
      <c r="I451" s="19"/>
      <c r="J451" s="22">
        <f>IFERROR(IF(N451&lt;0,0,N451*$F$5/12),"")</f>
        <v>397.19284917962437</v>
      </c>
      <c r="K451" s="19"/>
      <c r="L451" s="24">
        <f>IFERROR(IF(F451&lt;=0,"",L450+H451),"")</f>
        <v>63703.372923391325</v>
      </c>
      <c r="M451" s="19"/>
      <c r="N451" s="25">
        <f>IFERROR(IF(IF(N450&lt;=0,0,IF(N450-H450&lt;0,0,N450-H450))=0,"",IF(N450&lt;=0,0,IF(N450-H450&lt;0,0,N450-H450))),"")</f>
        <v>82892.420698356393</v>
      </c>
    </row>
    <row r="452" spans="2:18" ht="9.75" customHeight="1">
      <c r="B452" s="20" t="str">
        <f t="shared" si="16"/>
        <v>June</v>
      </c>
      <c r="C452" s="19"/>
      <c r="D452" s="21">
        <f>IFERROR(IF(N451&lt;=0,"",IF(B451="December",D451+1,D451)),"")</f>
        <v>2050</v>
      </c>
      <c r="E452" s="19"/>
      <c r="F452" s="22">
        <f t="shared" si="17"/>
        <v>742.98647092733597</v>
      </c>
      <c r="G452" s="19"/>
      <c r="H452" s="22">
        <f>IFERROR(F452-J452,"")</f>
        <v>347.450549518586</v>
      </c>
      <c r="I452" s="19"/>
      <c r="J452" s="22">
        <f>IFERROR(IF(N452&lt;0,0,N452*$F$5/12),"")</f>
        <v>395.53592140874997</v>
      </c>
      <c r="K452" s="19"/>
      <c r="L452" s="24">
        <f>IFERROR(IF(F452&lt;=0,"",L451+H452),"")</f>
        <v>64050.823472909913</v>
      </c>
      <c r="M452" s="19"/>
      <c r="N452" s="25">
        <f>IFERROR(IF(IF(N451&lt;=0,0,IF(N451-H451&lt;0,0,N451-H451))=0,"",IF(N451&lt;=0,0,IF(N451-H451&lt;0,0,N451-H451))),"")</f>
        <v>82546.627076608682</v>
      </c>
    </row>
    <row r="453" spans="2:18" ht="9.75" customHeight="1">
      <c r="B453" s="20" t="str">
        <f t="shared" si="16"/>
        <v>July</v>
      </c>
      <c r="C453" s="19"/>
      <c r="D453" s="21">
        <f>IFERROR(IF(N452&lt;=0,"",IF(B452="December",D452+1,D452)),"")</f>
        <v>2050</v>
      </c>
      <c r="E453" s="19"/>
      <c r="F453" s="22">
        <f t="shared" si="17"/>
        <v>742.98647092733597</v>
      </c>
      <c r="G453" s="19"/>
      <c r="H453" s="22">
        <f>IFERROR(F453-J453,"")</f>
        <v>349.11541673502927</v>
      </c>
      <c r="I453" s="19"/>
      <c r="J453" s="22">
        <f>IFERROR(IF(N453&lt;0,0,N453*$F$5/12),"")</f>
        <v>393.8710541923067</v>
      </c>
      <c r="K453" s="19"/>
      <c r="L453" s="24">
        <f>IFERROR(IF(F453&lt;=0,"",L452+H453),"")</f>
        <v>64399.938889644945</v>
      </c>
      <c r="M453" s="19"/>
      <c r="N453" s="25">
        <f>IFERROR(IF(IF(N452&lt;=0,0,IF(N452-H452&lt;0,0,N452-H452))=0,"",IF(N452&lt;=0,0,IF(N452-H452&lt;0,0,N452-H452))),"")</f>
        <v>82199.176527090094</v>
      </c>
    </row>
    <row r="454" spans="2:18" ht="9.75" customHeight="1">
      <c r="B454" s="20" t="str">
        <f t="shared" si="16"/>
        <v>August</v>
      </c>
      <c r="C454" s="19"/>
      <c r="D454" s="21">
        <f>IFERROR(IF(N453&lt;=0,"",IF(B453="December",D453+1,D453)),"")</f>
        <v>2050</v>
      </c>
      <c r="E454" s="19"/>
      <c r="F454" s="22">
        <f t="shared" si="17"/>
        <v>742.98647092733597</v>
      </c>
      <c r="G454" s="19"/>
      <c r="H454" s="22">
        <f>IFERROR(F454-J454,"")</f>
        <v>350.78826144021798</v>
      </c>
      <c r="I454" s="19"/>
      <c r="J454" s="22">
        <f>IFERROR(IF(N454&lt;0,0,N454*$F$5/12),"")</f>
        <v>392.19820948711799</v>
      </c>
      <c r="K454" s="19"/>
      <c r="L454" s="24">
        <f>IFERROR(IF(F454&lt;=0,"",L453+H454),"")</f>
        <v>64750.727151085164</v>
      </c>
      <c r="M454" s="19"/>
      <c r="N454" s="25">
        <f>IFERROR(IF(IF(N453&lt;=0,0,IF(N453-H453&lt;0,0,N453-H453))=0,"",IF(N453&lt;=0,0,IF(N453-H453&lt;0,0,N453-H453))),"")</f>
        <v>81850.061110355062</v>
      </c>
    </row>
    <row r="455" spans="2:18" ht="9.75" customHeight="1">
      <c r="B455" s="20" t="str">
        <f t="shared" si="16"/>
        <v>September</v>
      </c>
      <c r="C455" s="19"/>
      <c r="D455" s="21">
        <f>IFERROR(IF(N454&lt;=0,"",IF(B454="December",D454+1,D454)),"")</f>
        <v>2050</v>
      </c>
      <c r="E455" s="19"/>
      <c r="F455" s="22">
        <f t="shared" si="17"/>
        <v>742.98647092733597</v>
      </c>
      <c r="G455" s="19"/>
      <c r="H455" s="22">
        <f>IFERROR(F455-J455,"")</f>
        <v>352.46912185961895</v>
      </c>
      <c r="I455" s="19"/>
      <c r="J455" s="22">
        <f>IFERROR(IF(N455&lt;0,0,N455*$F$5/12),"")</f>
        <v>390.51734906771702</v>
      </c>
      <c r="K455" s="19"/>
      <c r="L455" s="24">
        <f>IFERROR(IF(F455&lt;=0,"",L454+H455),"")</f>
        <v>65103.196272944784</v>
      </c>
      <c r="M455" s="19"/>
      <c r="N455" s="25">
        <f>IFERROR(IF(IF(N454&lt;=0,0,IF(N454-H454&lt;0,0,N454-H454))=0,"",IF(N454&lt;=0,0,IF(N454-H454&lt;0,0,N454-H454))),"")</f>
        <v>81499.272848914843</v>
      </c>
    </row>
    <row r="456" spans="2:18" ht="9.75" customHeight="1">
      <c r="B456" s="20" t="str">
        <f t="shared" si="16"/>
        <v>October</v>
      </c>
      <c r="C456" s="19"/>
      <c r="D456" s="21">
        <f>IFERROR(IF(N455&lt;=0,"",IF(B455="December",D455+1,D455)),"")</f>
        <v>2050</v>
      </c>
      <c r="E456" s="19"/>
      <c r="F456" s="22">
        <f t="shared" si="17"/>
        <v>742.98647092733597</v>
      </c>
      <c r="G456" s="19"/>
      <c r="H456" s="22">
        <f>IFERROR(F456-J456,"")</f>
        <v>354.15803640186294</v>
      </c>
      <c r="I456" s="19"/>
      <c r="J456" s="22">
        <f>IFERROR(IF(N456&lt;0,0,N456*$F$5/12),"")</f>
        <v>388.82843452547303</v>
      </c>
      <c r="K456" s="19"/>
      <c r="L456" s="24">
        <f>IFERROR(IF(F456&lt;=0,"",L455+H456),"")</f>
        <v>65457.354309346651</v>
      </c>
      <c r="M456" s="19"/>
      <c r="N456" s="25">
        <f>IFERROR(IF(IF(N455&lt;=0,0,IF(N455-H455&lt;0,0,N455-H455))=0,"",IF(N455&lt;=0,0,IF(N455-H455&lt;0,0,N455-H455))),"")</f>
        <v>81146.80372705523</v>
      </c>
    </row>
    <row r="457" spans="2:18" ht="9.75" customHeight="1">
      <c r="B457" s="20" t="str">
        <f t="shared" si="16"/>
        <v>November</v>
      </c>
      <c r="C457" s="19"/>
      <c r="D457" s="21">
        <f>IFERROR(IF(N456&lt;=0,"",IF(B456="December",D456+1,D456)),"")</f>
        <v>2050</v>
      </c>
      <c r="E457" s="19"/>
      <c r="F457" s="22">
        <f t="shared" si="17"/>
        <v>742.98647092733597</v>
      </c>
      <c r="G457" s="19"/>
      <c r="H457" s="22">
        <f>IFERROR(F457-J457,"")</f>
        <v>355.85504365962186</v>
      </c>
      <c r="I457" s="19"/>
      <c r="J457" s="22">
        <f>IFERROR(IF(N457&lt;0,0,N457*$F$5/12),"")</f>
        <v>387.13142726771412</v>
      </c>
      <c r="K457" s="19"/>
      <c r="L457" s="24">
        <f>IFERROR(IF(F457&lt;=0,"",L456+H457),"")</f>
        <v>65813.20935300627</v>
      </c>
      <c r="M457" s="19"/>
      <c r="N457" s="25">
        <f>IFERROR(IF(IF(N456&lt;=0,0,IF(N456-H456&lt;0,0,N456-H456))=0,"",IF(N456&lt;=0,0,IF(N456-H456&lt;0,0,N456-H456))),"")</f>
        <v>80792.645690653371</v>
      </c>
    </row>
    <row r="458" spans="2:18" ht="9.75" customHeight="1">
      <c r="B458" s="20" t="str">
        <f t="shared" si="16"/>
        <v>December</v>
      </c>
      <c r="C458" s="19"/>
      <c r="D458" s="21">
        <f>IFERROR(IF(N457&lt;=0,"",IF(B457="December",D457+1,D457)),"")</f>
        <v>2050</v>
      </c>
      <c r="E458" s="19"/>
      <c r="F458" s="22">
        <f t="shared" si="17"/>
        <v>742.98647092733597</v>
      </c>
      <c r="G458" s="19"/>
      <c r="H458" s="22">
        <f>IFERROR(F458-J458,"")</f>
        <v>357.56018241049094</v>
      </c>
      <c r="I458" s="19"/>
      <c r="J458" s="22">
        <f>IFERROR(IF(N458&lt;0,0,N458*$F$5/12),"")</f>
        <v>385.42628851684503</v>
      </c>
      <c r="K458" s="19"/>
      <c r="L458" s="24">
        <f>IFERROR(IF(F458&lt;=0,"",L457+H458),"")</f>
        <v>66170.769535416766</v>
      </c>
      <c r="M458" s="19"/>
      <c r="N458" s="25">
        <f>IFERROR(IF(IF(N457&lt;=0,0,IF(N457-H457&lt;0,0,N457-H457))=0,"",IF(N457&lt;=0,0,IF(N457-H457&lt;0,0,N457-H457))),"")</f>
        <v>80436.790646993744</v>
      </c>
      <c r="P458" s="28"/>
      <c r="R458" s="28"/>
    </row>
    <row r="459" spans="2:18" ht="9.75" customHeight="1">
      <c r="B459" s="20" t="str">
        <f t="shared" si="16"/>
        <v>January</v>
      </c>
      <c r="C459" s="19"/>
      <c r="D459" s="21">
        <f>IFERROR(IF(N458&lt;=0,"",IF(B458="December",D458+1,D458)),"")</f>
        <v>2051</v>
      </c>
      <c r="E459" s="19"/>
      <c r="F459" s="22">
        <f t="shared" si="17"/>
        <v>742.98647092733597</v>
      </c>
      <c r="G459" s="19"/>
      <c r="H459" s="22">
        <f>IFERROR(F459-J459,"")</f>
        <v>359.27349161787458</v>
      </c>
      <c r="I459" s="19"/>
      <c r="J459" s="22">
        <f>IFERROR(IF(N459&lt;0,0,N459*$F$5/12),"")</f>
        <v>383.71297930946139</v>
      </c>
      <c r="K459" s="19"/>
      <c r="L459" s="24">
        <f>IFERROR(IF(F459&lt;=0,"",L458+H459),"")</f>
        <v>66530.043027034641</v>
      </c>
      <c r="M459" s="19"/>
      <c r="N459" s="25">
        <f>IFERROR(IF(IF(N458&lt;=0,0,IF(N458-H458&lt;0,0,N458-H458))=0,"",IF(N458&lt;=0,0,IF(N458-H458&lt;0,0,N458-H458))),"")</f>
        <v>80079.230464583248</v>
      </c>
    </row>
    <row r="460" spans="2:18" ht="9.75" customHeight="1">
      <c r="B460" s="20" t="str">
        <f t="shared" si="16"/>
        <v>February</v>
      </c>
      <c r="C460" s="19"/>
      <c r="D460" s="21">
        <f>IFERROR(IF(N459&lt;=0,"",IF(B459="December",D459+1,D459)),"")</f>
        <v>2051</v>
      </c>
      <c r="E460" s="19"/>
      <c r="F460" s="22">
        <f t="shared" si="17"/>
        <v>742.98647092733597</v>
      </c>
      <c r="G460" s="19"/>
      <c r="H460" s="22">
        <f>IFERROR(F460-J460,"")</f>
        <v>360.99501043187689</v>
      </c>
      <c r="I460" s="19"/>
      <c r="J460" s="22">
        <f>IFERROR(IF(N460&lt;0,0,N460*$F$5/12),"")</f>
        <v>381.99146049545908</v>
      </c>
      <c r="K460" s="19"/>
      <c r="L460" s="24">
        <f>IFERROR(IF(F460&lt;=0,"",L459+H460),"")</f>
        <v>66891.038037466511</v>
      </c>
      <c r="M460" s="19"/>
      <c r="N460" s="25">
        <f>IFERROR(IF(IF(N459&lt;=0,0,IF(N459-H459&lt;0,0,N459-H459))=0,"",IF(N459&lt;=0,0,IF(N459-H459&lt;0,0,N459-H459))),"")</f>
        <v>79719.956972965374</v>
      </c>
    </row>
    <row r="461" spans="2:18" ht="9.75" customHeight="1">
      <c r="B461" s="20" t="str">
        <f t="shared" si="16"/>
        <v>March</v>
      </c>
      <c r="C461" s="19"/>
      <c r="D461" s="21">
        <f>IFERROR(IF(N460&lt;=0,"",IF(B460="December",D460+1,D460)),"")</f>
        <v>2051</v>
      </c>
      <c r="E461" s="19"/>
      <c r="F461" s="22">
        <f t="shared" si="17"/>
        <v>742.98647092733597</v>
      </c>
      <c r="G461" s="19"/>
      <c r="H461" s="22">
        <f>IFERROR(F461-J461,"")</f>
        <v>362.72477819019622</v>
      </c>
      <c r="I461" s="19"/>
      <c r="J461" s="22">
        <f>IFERROR(IF(N461&lt;0,0,N461*$F$5/12),"")</f>
        <v>380.26169273713975</v>
      </c>
      <c r="K461" s="19"/>
      <c r="L461" s="24">
        <f>IFERROR(IF(F461&lt;=0,"",L460+H461),"")</f>
        <v>67253.762815656708</v>
      </c>
      <c r="M461" s="19"/>
      <c r="N461" s="25">
        <f>IFERROR(IF(IF(N460&lt;=0,0,IF(N460-H460&lt;0,0,N460-H460))=0,"",IF(N460&lt;=0,0,IF(N460-H460&lt;0,0,N460-H460))),"")</f>
        <v>79358.961962533504</v>
      </c>
    </row>
    <row r="462" spans="2:18" ht="9.75" customHeight="1">
      <c r="B462" s="20" t="str">
        <f t="shared" si="16"/>
        <v>April</v>
      </c>
      <c r="C462" s="19"/>
      <c r="D462" s="21">
        <f>IFERROR(IF(N461&lt;=0,"",IF(B461="December",D461+1,D461)),"")</f>
        <v>2051</v>
      </c>
      <c r="E462" s="19"/>
      <c r="F462" s="22">
        <f t="shared" si="17"/>
        <v>742.98647092733597</v>
      </c>
      <c r="G462" s="19"/>
      <c r="H462" s="22">
        <f>IFERROR(F462-J462,"")</f>
        <v>364.46283441902426</v>
      </c>
      <c r="I462" s="19"/>
      <c r="J462" s="22">
        <f>IFERROR(IF(N462&lt;0,0,N462*$F$5/12),"")</f>
        <v>378.52363650831171</v>
      </c>
      <c r="K462" s="19"/>
      <c r="L462" s="24">
        <f>IFERROR(IF(F462&lt;=0,"",L461+H462),"")</f>
        <v>67618.225650075736</v>
      </c>
      <c r="M462" s="19"/>
      <c r="N462" s="25">
        <f>IFERROR(IF(IF(N461&lt;=0,0,IF(N461-H461&lt;0,0,N461-H461))=0,"",IF(N461&lt;=0,0,IF(N461-H461&lt;0,0,N461-H461))),"")</f>
        <v>78996.237184343307</v>
      </c>
    </row>
    <row r="463" spans="2:18" ht="9.75" customHeight="1">
      <c r="B463" s="20" t="str">
        <f t="shared" si="16"/>
        <v>May</v>
      </c>
      <c r="C463" s="19"/>
      <c r="D463" s="21">
        <f>IFERROR(IF(N462&lt;=0,"",IF(B462="December",D462+1,D462)),"")</f>
        <v>2051</v>
      </c>
      <c r="E463" s="19"/>
      <c r="F463" s="22">
        <f t="shared" si="17"/>
        <v>742.98647092733597</v>
      </c>
      <c r="G463" s="19"/>
      <c r="H463" s="22">
        <f>IFERROR(F463-J463,"")</f>
        <v>366.2092188339488</v>
      </c>
      <c r="I463" s="19"/>
      <c r="J463" s="22">
        <f>IFERROR(IF(N463&lt;0,0,N463*$F$5/12),"")</f>
        <v>376.77725209338718</v>
      </c>
      <c r="K463" s="19"/>
      <c r="L463" s="24">
        <f>IFERROR(IF(F463&lt;=0,"",L462+H463),"")</f>
        <v>67984.434868909681</v>
      </c>
      <c r="M463" s="19"/>
      <c r="N463" s="25">
        <f>IFERROR(IF(IF(N462&lt;=0,0,IF(N462-H462&lt;0,0,N462-H462))=0,"",IF(N462&lt;=0,0,IF(N462-H462&lt;0,0,N462-H462))),"")</f>
        <v>78631.774349924279</v>
      </c>
    </row>
    <row r="464" spans="2:18" ht="9.75" customHeight="1">
      <c r="B464" s="20" t="str">
        <f t="shared" si="16"/>
        <v>June</v>
      </c>
      <c r="C464" s="19"/>
      <c r="D464" s="21">
        <f>IFERROR(IF(N463&lt;=0,"",IF(B463="December",D463+1,D463)),"")</f>
        <v>2051</v>
      </c>
      <c r="E464" s="19"/>
      <c r="F464" s="22">
        <f t="shared" si="17"/>
        <v>742.98647092733597</v>
      </c>
      <c r="G464" s="19"/>
      <c r="H464" s="22">
        <f>IFERROR(F464-J464,"")</f>
        <v>367.96397134086141</v>
      </c>
      <c r="I464" s="19"/>
      <c r="J464" s="22">
        <f>IFERROR(IF(N464&lt;0,0,N464*$F$5/12),"")</f>
        <v>375.02249958647457</v>
      </c>
      <c r="K464" s="19"/>
      <c r="L464" s="24">
        <f>IFERROR(IF(F464&lt;=0,"",L463+H464),"")</f>
        <v>68352.398840250535</v>
      </c>
      <c r="M464" s="19"/>
      <c r="N464" s="25">
        <f>IFERROR(IF(IF(N463&lt;=0,0,IF(N463-H463&lt;0,0,N463-H463))=0,"",IF(N463&lt;=0,0,IF(N463-H463&lt;0,0,N463-H463))),"")</f>
        <v>78265.565131090334</v>
      </c>
    </row>
    <row r="465" spans="2:18" ht="9.75" customHeight="1">
      <c r="B465" s="20" t="str">
        <f t="shared" si="16"/>
        <v>July</v>
      </c>
      <c r="C465" s="19"/>
      <c r="D465" s="21">
        <f>IFERROR(IF(N464&lt;=0,"",IF(B464="December",D464+1,D464)),"")</f>
        <v>2051</v>
      </c>
      <c r="E465" s="19"/>
      <c r="F465" s="22">
        <f t="shared" si="17"/>
        <v>742.98647092733597</v>
      </c>
      <c r="G465" s="19"/>
      <c r="H465" s="22">
        <f>IFERROR(F465-J465,"")</f>
        <v>369.7271320368697</v>
      </c>
      <c r="I465" s="19"/>
      <c r="J465" s="22">
        <f>IFERROR(IF(N465&lt;0,0,N465*$F$5/12),"")</f>
        <v>373.25933889046627</v>
      </c>
      <c r="K465" s="19"/>
      <c r="L465" s="24">
        <f>IFERROR(IF(F465&lt;=0,"",L464+H465),"")</f>
        <v>68722.125972287409</v>
      </c>
      <c r="M465" s="19"/>
      <c r="N465" s="25">
        <f>IFERROR(IF(IF(N464&lt;=0,0,IF(N464-H464&lt;0,0,N464-H464))=0,"",IF(N464&lt;=0,0,IF(N464-H464&lt;0,0,N464-H464))),"")</f>
        <v>77897.60115974948</v>
      </c>
    </row>
    <row r="466" spans="2:18" ht="9.75" customHeight="1">
      <c r="B466" s="20" t="str">
        <f t="shared" si="16"/>
        <v>August</v>
      </c>
      <c r="C466" s="19"/>
      <c r="D466" s="21">
        <f>IFERROR(IF(N465&lt;=0,"",IF(B465="December",D465+1,D465)),"")</f>
        <v>2051</v>
      </c>
      <c r="E466" s="19"/>
      <c r="F466" s="22">
        <f t="shared" si="17"/>
        <v>742.98647092733597</v>
      </c>
      <c r="G466" s="19"/>
      <c r="H466" s="22">
        <f>IFERROR(F466-J466,"")</f>
        <v>371.49874121121309</v>
      </c>
      <c r="I466" s="19"/>
      <c r="J466" s="22">
        <f>IFERROR(IF(N466&lt;0,0,N466*$F$5/12),"")</f>
        <v>371.48772971612289</v>
      </c>
      <c r="K466" s="19"/>
      <c r="L466" s="24">
        <f>IFERROR(IF(F466&lt;=0,"",L465+H466),"")</f>
        <v>69093.624713498619</v>
      </c>
      <c r="M466" s="19"/>
      <c r="N466" s="25">
        <f>IFERROR(IF(IF(N465&lt;=0,0,IF(N465-H465&lt;0,0,N465-H465))=0,"",IF(N465&lt;=0,0,IF(N465-H465&lt;0,0,N465-H465))),"")</f>
        <v>77527.874027712605</v>
      </c>
    </row>
    <row r="467" spans="2:18" ht="9.75" customHeight="1">
      <c r="B467" s="20" t="str">
        <f t="shared" si="16"/>
        <v>September</v>
      </c>
      <c r="C467" s="19"/>
      <c r="D467" s="21">
        <f>IFERROR(IF(N466&lt;=0,"",IF(B466="December",D466+1,D466)),"")</f>
        <v>2051</v>
      </c>
      <c r="E467" s="19"/>
      <c r="F467" s="22">
        <f t="shared" si="17"/>
        <v>742.98647092733597</v>
      </c>
      <c r="G467" s="19"/>
      <c r="H467" s="22">
        <f>IFERROR(F467-J467,"")</f>
        <v>373.27883934618342</v>
      </c>
      <c r="I467" s="19"/>
      <c r="J467" s="22">
        <f>IFERROR(IF(N467&lt;0,0,N467*$F$5/12),"")</f>
        <v>369.70763158115255</v>
      </c>
      <c r="K467" s="19"/>
      <c r="L467" s="24">
        <f>IFERROR(IF(F467&lt;=0,"",L466+H467),"")</f>
        <v>69466.9035528448</v>
      </c>
      <c r="M467" s="19"/>
      <c r="N467" s="25">
        <f>IFERROR(IF(IF(N466&lt;=0,0,IF(N466-H466&lt;0,0,N466-H466))=0,"",IF(N466&lt;=0,0,IF(N466-H466&lt;0,0,N466-H466))),"")</f>
        <v>77156.375286501396</v>
      </c>
    </row>
    <row r="468" spans="2:18" ht="9.75" customHeight="1">
      <c r="B468" s="20" t="str">
        <f t="shared" si="16"/>
        <v>October</v>
      </c>
      <c r="C468" s="19"/>
      <c r="D468" s="21">
        <f>IFERROR(IF(N467&lt;=0,"",IF(B467="December",D467+1,D467)),"")</f>
        <v>2051</v>
      </c>
      <c r="E468" s="19"/>
      <c r="F468" s="22">
        <f t="shared" si="17"/>
        <v>742.98647092733597</v>
      </c>
      <c r="G468" s="19"/>
      <c r="H468" s="22">
        <f>IFERROR(F468-J468,"")</f>
        <v>375.06746711805056</v>
      </c>
      <c r="I468" s="19"/>
      <c r="J468" s="22">
        <f>IFERROR(IF(N468&lt;0,0,N468*$F$5/12),"")</f>
        <v>367.91900380928541</v>
      </c>
      <c r="K468" s="19"/>
      <c r="L468" s="24">
        <f>IFERROR(IF(F468&lt;=0,"",L467+H468),"")</f>
        <v>69841.971019962846</v>
      </c>
      <c r="M468" s="19"/>
      <c r="N468" s="25">
        <f>IFERROR(IF(IF(N467&lt;=0,0,IF(N467-H467&lt;0,0,N467-H467))=0,"",IF(N467&lt;=0,0,IF(N467-H467&lt;0,0,N467-H467))),"")</f>
        <v>76783.096447155214</v>
      </c>
    </row>
    <row r="469" spans="2:18" ht="9.75" customHeight="1">
      <c r="B469" s="20" t="str">
        <f t="shared" si="16"/>
        <v>November</v>
      </c>
      <c r="C469" s="19"/>
      <c r="D469" s="21">
        <f>IFERROR(IF(N468&lt;=0,"",IF(B468="December",D468+1,D468)),"")</f>
        <v>2051</v>
      </c>
      <c r="E469" s="19"/>
      <c r="F469" s="22">
        <f t="shared" si="17"/>
        <v>742.98647092733597</v>
      </c>
      <c r="G469" s="19"/>
      <c r="H469" s="22">
        <f>IFERROR(F469-J469,"")</f>
        <v>376.86466539799119</v>
      </c>
      <c r="I469" s="19"/>
      <c r="J469" s="22">
        <f>IFERROR(IF(N469&lt;0,0,N469*$F$5/12),"")</f>
        <v>366.12180552934478</v>
      </c>
      <c r="K469" s="19"/>
      <c r="L469" s="24">
        <f>IFERROR(IF(F469&lt;=0,"",L468+H469),"")</f>
        <v>70218.835685360842</v>
      </c>
      <c r="M469" s="19"/>
      <c r="N469" s="25">
        <f>IFERROR(IF(IF(N468&lt;=0,0,IF(N468-H468&lt;0,0,N468-H468))=0,"",IF(N468&lt;=0,0,IF(N468-H468&lt;0,0,N468-H468))),"")</f>
        <v>76408.028980037168</v>
      </c>
    </row>
    <row r="470" spans="2:18" ht="9.75" customHeight="1">
      <c r="B470" s="20" t="str">
        <f t="shared" si="16"/>
        <v>December</v>
      </c>
      <c r="C470" s="19"/>
      <c r="D470" s="21">
        <f>IFERROR(IF(N469&lt;=0,"",IF(B469="December",D469+1,D469)),"")</f>
        <v>2051</v>
      </c>
      <c r="E470" s="19"/>
      <c r="F470" s="22">
        <f t="shared" si="17"/>
        <v>742.98647092733597</v>
      </c>
      <c r="G470" s="19"/>
      <c r="H470" s="22">
        <f>IFERROR(F470-J470,"")</f>
        <v>378.67047525302326</v>
      </c>
      <c r="I470" s="19"/>
      <c r="J470" s="22">
        <f>IFERROR(IF(N470&lt;0,0,N470*$F$5/12),"")</f>
        <v>364.31599567431272</v>
      </c>
      <c r="K470" s="19"/>
      <c r="L470" s="24">
        <f>IFERROR(IF(F470&lt;=0,"",L469+H470),"")</f>
        <v>70597.506160613862</v>
      </c>
      <c r="M470" s="19"/>
      <c r="N470" s="25">
        <f>IFERROR(IF(IF(N469&lt;=0,0,IF(N469-H469&lt;0,0,N469-H469))=0,"",IF(N469&lt;=0,0,IF(N469-H469&lt;0,0,N469-H469))),"")</f>
        <v>76031.164314639173</v>
      </c>
      <c r="P470" s="28"/>
      <c r="R470" s="28"/>
    </row>
    <row r="471" spans="2:18" ht="9.75" customHeight="1">
      <c r="B471" s="20" t="str">
        <f t="shared" si="16"/>
        <v>January</v>
      </c>
      <c r="C471" s="19"/>
      <c r="D471" s="21">
        <f>IFERROR(IF(N470&lt;=0,"",IF(B470="December",D470+1,D470)),"")</f>
        <v>2052</v>
      </c>
      <c r="E471" s="19"/>
      <c r="F471" s="22">
        <f t="shared" si="17"/>
        <v>742.98647092733597</v>
      </c>
      <c r="G471" s="19"/>
      <c r="H471" s="22">
        <f>IFERROR(F471-J471,"")</f>
        <v>380.48493794694394</v>
      </c>
      <c r="I471" s="19"/>
      <c r="J471" s="22">
        <f>IFERROR(IF(N471&lt;0,0,N471*$F$5/12),"")</f>
        <v>362.50153298039203</v>
      </c>
      <c r="K471" s="19"/>
      <c r="L471" s="24">
        <f>IFERROR(IF(F471&lt;=0,"",L470+H471),"")</f>
        <v>70977.9910985608</v>
      </c>
      <c r="M471" s="19"/>
      <c r="N471" s="25">
        <f>IFERROR(IF(IF(N470&lt;=0,0,IF(N470-H470&lt;0,0,N470-H470))=0,"",IF(N470&lt;=0,0,IF(N470-H470&lt;0,0,N470-H470))),"")</f>
        <v>75652.493839386152</v>
      </c>
    </row>
    <row r="472" spans="2:18" ht="9.75" customHeight="1">
      <c r="B472" s="20" t="str">
        <f t="shared" si="16"/>
        <v>February</v>
      </c>
      <c r="C472" s="19"/>
      <c r="D472" s="21">
        <f>IFERROR(IF(N471&lt;=0,"",IF(B471="December",D471+1,D471)),"")</f>
        <v>2052</v>
      </c>
      <c r="E472" s="19"/>
      <c r="F472" s="22">
        <f t="shared" si="17"/>
        <v>742.98647092733597</v>
      </c>
      <c r="G472" s="19"/>
      <c r="H472" s="22">
        <f>IFERROR(F472-J472,"")</f>
        <v>382.30809494127305</v>
      </c>
      <c r="I472" s="19"/>
      <c r="J472" s="22">
        <f>IFERROR(IF(N472&lt;0,0,N472*$F$5/12),"")</f>
        <v>360.67837598606292</v>
      </c>
      <c r="K472" s="19"/>
      <c r="L472" s="24">
        <f>IFERROR(IF(F472&lt;=0,"",L471+H472),"")</f>
        <v>71360.299193502069</v>
      </c>
      <c r="M472" s="19"/>
      <c r="N472" s="25">
        <f>IFERROR(IF(IF(N471&lt;=0,0,IF(N471-H471&lt;0,0,N471-H471))=0,"",IF(N471&lt;=0,0,IF(N471-H471&lt;0,0,N471-H471))),"")</f>
        <v>75272.008901439214</v>
      </c>
    </row>
    <row r="473" spans="2:18" ht="9.75" customHeight="1">
      <c r="B473" s="20" t="str">
        <f t="shared" si="16"/>
        <v>March</v>
      </c>
      <c r="C473" s="19"/>
      <c r="D473" s="21">
        <f>IFERROR(IF(N472&lt;=0,"",IF(B472="December",D472+1,D472)),"")</f>
        <v>2052</v>
      </c>
      <c r="E473" s="19"/>
      <c r="F473" s="22">
        <f t="shared" si="17"/>
        <v>742.98647092733597</v>
      </c>
      <c r="G473" s="19"/>
      <c r="H473" s="22">
        <f>IFERROR(F473-J473,"")</f>
        <v>384.13998789620001</v>
      </c>
      <c r="I473" s="19"/>
      <c r="J473" s="22">
        <f>IFERROR(IF(N473&lt;0,0,N473*$F$5/12),"")</f>
        <v>358.84648303113596</v>
      </c>
      <c r="K473" s="19"/>
      <c r="L473" s="24">
        <f>IFERROR(IF(F473&lt;=0,"",L472+H473),"")</f>
        <v>71744.439181398266</v>
      </c>
      <c r="M473" s="19"/>
      <c r="N473" s="25">
        <f>IFERROR(IF(IF(N472&lt;=0,0,IF(N472-H472&lt;0,0,N472-H472))=0,"",IF(N472&lt;=0,0,IF(N472-H472&lt;0,0,N472-H472))),"")</f>
        <v>74889.700806497945</v>
      </c>
    </row>
    <row r="474" spans="2:18" ht="9.75" customHeight="1">
      <c r="B474" s="20" t="str">
        <f t="shared" si="16"/>
        <v>April</v>
      </c>
      <c r="C474" s="19"/>
      <c r="D474" s="21">
        <f>IFERROR(IF(N473&lt;=0,"",IF(B473="December",D473+1,D473)),"")</f>
        <v>2052</v>
      </c>
      <c r="E474" s="19"/>
      <c r="F474" s="22">
        <f t="shared" si="17"/>
        <v>742.98647092733597</v>
      </c>
      <c r="G474" s="19"/>
      <c r="H474" s="22">
        <f>IFERROR(F474-J474,"")</f>
        <v>385.98065867153593</v>
      </c>
      <c r="I474" s="19"/>
      <c r="J474" s="22">
        <f>IFERROR(IF(N474&lt;0,0,N474*$F$5/12),"")</f>
        <v>357.00581225580004</v>
      </c>
      <c r="K474" s="19"/>
      <c r="L474" s="24">
        <f>IFERROR(IF(F474&lt;=0,"",L473+H474),"")</f>
        <v>72130.419840069808</v>
      </c>
      <c r="M474" s="19"/>
      <c r="N474" s="25">
        <f>IFERROR(IF(IF(N473&lt;=0,0,IF(N473-H473&lt;0,0,N473-H473))=0,"",IF(N473&lt;=0,0,IF(N473-H473&lt;0,0,N473-H473))),"")</f>
        <v>74505.560818601749</v>
      </c>
    </row>
    <row r="475" spans="2:18" ht="9.75" customHeight="1">
      <c r="B475" s="20" t="str">
        <f t="shared" si="16"/>
        <v>May</v>
      </c>
      <c r="C475" s="19"/>
      <c r="D475" s="21">
        <f>IFERROR(IF(N474&lt;=0,"",IF(B474="December",D474+1,D474)),"")</f>
        <v>2052</v>
      </c>
      <c r="E475" s="19"/>
      <c r="F475" s="22">
        <f t="shared" si="17"/>
        <v>742.98647092733597</v>
      </c>
      <c r="G475" s="19"/>
      <c r="H475" s="22">
        <f>IFERROR(F475-J475,"")</f>
        <v>387.83014932767043</v>
      </c>
      <c r="I475" s="19"/>
      <c r="J475" s="22">
        <f>IFERROR(IF(N475&lt;0,0,N475*$F$5/12),"")</f>
        <v>355.15632159966555</v>
      </c>
      <c r="K475" s="19"/>
      <c r="L475" s="24">
        <f>IFERROR(IF(F475&lt;=0,"",L474+H475),"")</f>
        <v>72518.249989397475</v>
      </c>
      <c r="M475" s="19"/>
      <c r="N475" s="25">
        <f>IFERROR(IF(IF(N474&lt;=0,0,IF(N474-H474&lt;0,0,N474-H474))=0,"",IF(N474&lt;=0,0,IF(N474-H474&lt;0,0,N474-H474))),"")</f>
        <v>74119.580159930207</v>
      </c>
    </row>
    <row r="476" spans="2:18" ht="9.75" customHeight="1">
      <c r="B476" s="20" t="str">
        <f t="shared" si="16"/>
        <v>June</v>
      </c>
      <c r="C476" s="19"/>
      <c r="D476" s="21">
        <f>IFERROR(IF(N475&lt;=0,"",IF(B475="December",D475+1,D475)),"")</f>
        <v>2052</v>
      </c>
      <c r="E476" s="19"/>
      <c r="F476" s="22">
        <f t="shared" si="17"/>
        <v>742.98647092733597</v>
      </c>
      <c r="G476" s="19"/>
      <c r="H476" s="22">
        <f>IFERROR(F476-J476,"")</f>
        <v>389.68850212653211</v>
      </c>
      <c r="I476" s="19"/>
      <c r="J476" s="22">
        <f>IFERROR(IF(N476&lt;0,0,N476*$F$5/12),"")</f>
        <v>353.29796880080386</v>
      </c>
      <c r="K476" s="19"/>
      <c r="L476" s="24">
        <f>IFERROR(IF(F476&lt;=0,"",L475+H476),"")</f>
        <v>72907.938491524008</v>
      </c>
      <c r="M476" s="19"/>
      <c r="N476" s="25">
        <f>IFERROR(IF(IF(N475&lt;=0,0,IF(N475-H475&lt;0,0,N475-H475))=0,"",IF(N475&lt;=0,0,IF(N475-H475&lt;0,0,N475-H475))),"")</f>
        <v>73731.75001060254</v>
      </c>
    </row>
    <row r="477" spans="2:18" ht="9.75" customHeight="1">
      <c r="B477" s="20" t="str">
        <f t="shared" si="16"/>
        <v>July</v>
      </c>
      <c r="C477" s="19"/>
      <c r="D477" s="21">
        <f>IFERROR(IF(N476&lt;=0,"",IF(B476="December",D476+1,D476)),"")</f>
        <v>2052</v>
      </c>
      <c r="E477" s="19"/>
      <c r="F477" s="22">
        <f t="shared" si="17"/>
        <v>742.98647092733597</v>
      </c>
      <c r="G477" s="19"/>
      <c r="H477" s="22">
        <f>IFERROR(F477-J477,"")</f>
        <v>391.5557595325551</v>
      </c>
      <c r="I477" s="19"/>
      <c r="J477" s="22">
        <f>IFERROR(IF(N477&lt;0,0,N477*$F$5/12),"")</f>
        <v>351.43071139478087</v>
      </c>
      <c r="K477" s="19"/>
      <c r="L477" s="24">
        <f>IFERROR(IF(F477&lt;=0,"",L476+H477),"")</f>
        <v>73299.49425105656</v>
      </c>
      <c r="M477" s="19"/>
      <c r="N477" s="25">
        <f>IFERROR(IF(IF(N476&lt;=0,0,IF(N476-H476&lt;0,0,N476-H476))=0,"",IF(N476&lt;=0,0,IF(N476-H476&lt;0,0,N476-H476))),"")</f>
        <v>73342.061508476007</v>
      </c>
    </row>
    <row r="478" spans="2:18" ht="9.75" customHeight="1">
      <c r="B478" s="20" t="str">
        <f t="shared" si="16"/>
        <v>August</v>
      </c>
      <c r="C478" s="19"/>
      <c r="D478" s="21">
        <f>IFERROR(IF(N477&lt;=0,"",IF(B477="December",D477+1,D477)),"")</f>
        <v>2052</v>
      </c>
      <c r="E478" s="19"/>
      <c r="F478" s="22">
        <f t="shared" si="17"/>
        <v>742.98647092733597</v>
      </c>
      <c r="G478" s="19"/>
      <c r="H478" s="22">
        <f>IFERROR(F478-J478,"")</f>
        <v>393.43196421364854</v>
      </c>
      <c r="I478" s="19"/>
      <c r="J478" s="22">
        <f>IFERROR(IF(N478&lt;0,0,N478*$F$5/12),"")</f>
        <v>349.55450671368743</v>
      </c>
      <c r="K478" s="19"/>
      <c r="L478" s="24">
        <f>IFERROR(IF(F478&lt;=0,"",L477+H478),"")</f>
        <v>73692.926215270214</v>
      </c>
      <c r="M478" s="19"/>
      <c r="N478" s="25">
        <f>IFERROR(IF(IF(N477&lt;=0,0,IF(N477-H477&lt;0,0,N477-H477))=0,"",IF(N477&lt;=0,0,IF(N477-H477&lt;0,0,N477-H477))),"")</f>
        <v>72950.505748943455</v>
      </c>
    </row>
    <row r="479" spans="2:18" ht="9.75" customHeight="1">
      <c r="B479" s="20" t="str">
        <f t="shared" si="16"/>
        <v>September</v>
      </c>
      <c r="C479" s="19"/>
      <c r="D479" s="21">
        <f>IFERROR(IF(N478&lt;=0,"",IF(B478="December",D478+1,D478)),"")</f>
        <v>2052</v>
      </c>
      <c r="E479" s="19"/>
      <c r="F479" s="22">
        <f t="shared" si="17"/>
        <v>742.98647092733597</v>
      </c>
      <c r="G479" s="19"/>
      <c r="H479" s="22">
        <f>IFERROR(F479-J479,"")</f>
        <v>395.31715904217236</v>
      </c>
      <c r="I479" s="19"/>
      <c r="J479" s="22">
        <f>IFERROR(IF(N479&lt;0,0,N479*$F$5/12),"")</f>
        <v>347.66931188516361</v>
      </c>
      <c r="K479" s="19"/>
      <c r="L479" s="24">
        <f>IFERROR(IF(F479&lt;=0,"",L478+H479),"")</f>
        <v>74088.243374312384</v>
      </c>
      <c r="M479" s="19"/>
      <c r="N479" s="25">
        <f>IFERROR(IF(IF(N478&lt;=0,0,IF(N478-H478&lt;0,0,N478-H478))=0,"",IF(N478&lt;=0,0,IF(N478-H478&lt;0,0,N478-H478))),"")</f>
        <v>72557.073784729801</v>
      </c>
    </row>
    <row r="480" spans="2:18" ht="9.75" customHeight="1">
      <c r="B480" s="20" t="str">
        <f t="shared" si="16"/>
        <v>October</v>
      </c>
      <c r="C480" s="19"/>
      <c r="D480" s="21">
        <f>IFERROR(IF(N479&lt;=0,"",IF(B479="December",D479+1,D479)),"")</f>
        <v>2052</v>
      </c>
      <c r="E480" s="19"/>
      <c r="F480" s="22">
        <f t="shared" si="17"/>
        <v>742.98647092733597</v>
      </c>
      <c r="G480" s="19"/>
      <c r="H480" s="22">
        <f>IFERROR(F480-J480,"")</f>
        <v>397.21138709591611</v>
      </c>
      <c r="I480" s="19"/>
      <c r="J480" s="22">
        <f>IFERROR(IF(N480&lt;0,0,N480*$F$5/12),"")</f>
        <v>345.77508383141986</v>
      </c>
      <c r="K480" s="19"/>
      <c r="L480" s="24">
        <f>IFERROR(IF(F480&lt;=0,"",L479+H480),"")</f>
        <v>74485.454761408299</v>
      </c>
      <c r="M480" s="19"/>
      <c r="N480" s="25">
        <f>IFERROR(IF(IF(N479&lt;=0,0,IF(N479-H479&lt;0,0,N479-H479))=0,"",IF(N479&lt;=0,0,IF(N479-H479&lt;0,0,N479-H479))),"")</f>
        <v>72161.756625687631</v>
      </c>
    </row>
    <row r="481" spans="2:18" ht="9.75" customHeight="1">
      <c r="B481" s="20" t="str">
        <f t="shared" si="16"/>
        <v>November</v>
      </c>
      <c r="C481" s="19"/>
      <c r="D481" s="21">
        <f>IFERROR(IF(N480&lt;=0,"",IF(B480="December",D480+1,D480)),"")</f>
        <v>2052</v>
      </c>
      <c r="E481" s="19"/>
      <c r="F481" s="22">
        <f t="shared" si="17"/>
        <v>742.98647092733597</v>
      </c>
      <c r="G481" s="19"/>
      <c r="H481" s="22">
        <f>IFERROR(F481-J481,"")</f>
        <v>399.11469165908403</v>
      </c>
      <c r="I481" s="19"/>
      <c r="J481" s="22">
        <f>IFERROR(IF(N481&lt;0,0,N481*$F$5/12),"")</f>
        <v>343.87177926825194</v>
      </c>
      <c r="K481" s="19"/>
      <c r="L481" s="24">
        <f>IFERROR(IF(F481&lt;=0,"",L480+H481),"")</f>
        <v>74884.569453067379</v>
      </c>
      <c r="M481" s="19"/>
      <c r="N481" s="25">
        <f>IFERROR(IF(IF(N480&lt;=0,0,IF(N480-H480&lt;0,0,N480-H480))=0,"",IF(N480&lt;=0,0,IF(N480-H480&lt;0,0,N480-H480))),"")</f>
        <v>71764.545238591716</v>
      </c>
    </row>
    <row r="482" spans="2:18" ht="9.75" customHeight="1">
      <c r="B482" s="20" t="str">
        <f t="shared" si="16"/>
        <v>December</v>
      </c>
      <c r="C482" s="19"/>
      <c r="D482" s="21">
        <f>IFERROR(IF(N481&lt;=0,"",IF(B481="December",D481+1,D481)),"")</f>
        <v>2052</v>
      </c>
      <c r="E482" s="19"/>
      <c r="F482" s="22">
        <f t="shared" si="17"/>
        <v>742.98647092733597</v>
      </c>
      <c r="G482" s="19"/>
      <c r="H482" s="22">
        <f>IFERROR(F482-J482,"")</f>
        <v>401.02711622328377</v>
      </c>
      <c r="I482" s="19"/>
      <c r="J482" s="22">
        <f>IFERROR(IF(N482&lt;0,0,N482*$F$5/12),"")</f>
        <v>341.9593547040522</v>
      </c>
      <c r="K482" s="19"/>
      <c r="L482" s="24">
        <f>IFERROR(IF(F482&lt;=0,"",L481+H482),"")</f>
        <v>75285.596569290661</v>
      </c>
      <c r="M482" s="19"/>
      <c r="N482" s="25">
        <f>IFERROR(IF(IF(N481&lt;=0,0,IF(N481-H481&lt;0,0,N481-H481))=0,"",IF(N481&lt;=0,0,IF(N481-H481&lt;0,0,N481-H481))),"")</f>
        <v>71365.430546932635</v>
      </c>
    </row>
    <row r="483" spans="2:18" ht="9.75" customHeight="1">
      <c r="B483" s="20" t="str">
        <f t="shared" si="16"/>
        <v>January</v>
      </c>
      <c r="C483" s="19"/>
      <c r="D483" s="21">
        <f>IFERROR(IF(N482&lt;=0,"",IF(B482="December",D482+1,D482)),"")</f>
        <v>2053</v>
      </c>
      <c r="E483" s="19"/>
      <c r="F483" s="22">
        <f t="shared" si="17"/>
        <v>742.98647092733597</v>
      </c>
      <c r="G483" s="19"/>
      <c r="H483" s="22">
        <f>IFERROR(F483-J483,"")</f>
        <v>402.94870448852032</v>
      </c>
      <c r="I483" s="19"/>
      <c r="J483" s="22">
        <f>IFERROR(IF(N483&lt;0,0,N483*$F$5/12),"")</f>
        <v>340.03776643881565</v>
      </c>
      <c r="K483" s="19"/>
      <c r="L483" s="24">
        <f>IFERROR(IF(F483&lt;=0,"",L482+H483),"")</f>
        <v>75688.545273779178</v>
      </c>
      <c r="M483" s="19"/>
      <c r="N483" s="25">
        <f>IFERROR(IF(IF(N482&lt;=0,0,IF(N482-H482&lt;0,0,N482-H482))=0,"",IF(N482&lt;=0,0,IF(N482-H482&lt;0,0,N482-H482))),"")</f>
        <v>70964.403430709353</v>
      </c>
      <c r="P483" s="28"/>
      <c r="R483" s="28"/>
    </row>
    <row r="484" spans="2:18" ht="9.75" customHeight="1">
      <c r="B484" s="20" t="str">
        <f t="shared" si="16"/>
        <v>February</v>
      </c>
      <c r="C484" s="19"/>
      <c r="D484" s="21">
        <f>IFERROR(IF(N483&lt;=0,"",IF(B483="December",D483+1,D483)),"")</f>
        <v>2053</v>
      </c>
      <c r="E484" s="19"/>
      <c r="F484" s="22">
        <f t="shared" si="17"/>
        <v>742.98647092733597</v>
      </c>
      <c r="G484" s="19"/>
      <c r="H484" s="22">
        <f>IFERROR(F484-J484,"")</f>
        <v>404.87950036419448</v>
      </c>
      <c r="I484" s="19"/>
      <c r="J484" s="22">
        <f>IFERROR(IF(N484&lt;0,0,N484*$F$5/12),"")</f>
        <v>338.10697056314149</v>
      </c>
      <c r="K484" s="19"/>
      <c r="L484" s="24">
        <f>IFERROR(IF(F484&lt;=0,"",L483+H484),"")</f>
        <v>76093.424774143379</v>
      </c>
      <c r="M484" s="19"/>
      <c r="N484" s="25">
        <f>IFERROR(IF(IF(N483&lt;=0,0,IF(N483-H483&lt;0,0,N483-H483))=0,"",IF(N483&lt;=0,0,IF(N483-H483&lt;0,0,N483-H483))),"")</f>
        <v>70561.454726220836</v>
      </c>
    </row>
    <row r="485" spans="2:18" ht="9.75" customHeight="1">
      <c r="B485" s="20" t="str">
        <f t="shared" si="16"/>
        <v>March</v>
      </c>
      <c r="C485" s="19"/>
      <c r="D485" s="21">
        <f>IFERROR(IF(N484&lt;=0,"",IF(B484="December",D484+1,D484)),"")</f>
        <v>2053</v>
      </c>
      <c r="E485" s="19"/>
      <c r="F485" s="22">
        <f t="shared" si="17"/>
        <v>742.98647092733597</v>
      </c>
      <c r="G485" s="19"/>
      <c r="H485" s="22">
        <f>IFERROR(F485-J485,"")</f>
        <v>406.81954797010627</v>
      </c>
      <c r="I485" s="19"/>
      <c r="J485" s="22">
        <f>IFERROR(IF(N485&lt;0,0,N485*$F$5/12),"")</f>
        <v>336.1669229572297</v>
      </c>
      <c r="K485" s="19"/>
      <c r="L485" s="24">
        <f>IFERROR(IF(F485&lt;=0,"",L484+H485),"")</f>
        <v>76500.244322113489</v>
      </c>
      <c r="M485" s="19"/>
      <c r="N485" s="25">
        <f>IFERROR(IF(IF(N484&lt;=0,0,IF(N484-H484&lt;0,0,N484-H484))=0,"",IF(N484&lt;=0,0,IF(N484-H484&lt;0,0,N484-H484))),"")</f>
        <v>70156.575225856635</v>
      </c>
    </row>
    <row r="486" spans="2:18" ht="9.75" customHeight="1">
      <c r="B486" s="20" t="str">
        <f t="shared" si="16"/>
        <v>April</v>
      </c>
      <c r="C486" s="19"/>
      <c r="D486" s="21">
        <f>IFERROR(IF(N485&lt;=0,"",IF(B485="December",D485+1,D485)),"")</f>
        <v>2053</v>
      </c>
      <c r="E486" s="19"/>
      <c r="F486" s="22">
        <f t="shared" si="17"/>
        <v>742.98647092733597</v>
      </c>
      <c r="G486" s="19"/>
      <c r="H486" s="22">
        <f>IFERROR(F486-J486,"")</f>
        <v>408.76889163746301</v>
      </c>
      <c r="I486" s="19"/>
      <c r="J486" s="22">
        <f>IFERROR(IF(N486&lt;0,0,N486*$F$5/12),"")</f>
        <v>334.21757928987296</v>
      </c>
      <c r="K486" s="19"/>
      <c r="L486" s="24">
        <f>IFERROR(IF(F486&lt;=0,"",L485+H486),"")</f>
        <v>76909.01321375095</v>
      </c>
      <c r="M486" s="19"/>
      <c r="N486" s="25">
        <f>IFERROR(IF(IF(N485&lt;=0,0,IF(N485-H485&lt;0,0,N485-H485))=0,"",IF(N485&lt;=0,0,IF(N485-H485&lt;0,0,N485-H485))),"")</f>
        <v>69749.755677886526</v>
      </c>
    </row>
    <row r="487" spans="2:18" ht="9.75" customHeight="1">
      <c r="B487" s="20" t="str">
        <f t="shared" si="16"/>
        <v>May</v>
      </c>
      <c r="C487" s="19"/>
      <c r="D487" s="21">
        <f>IFERROR(IF(N486&lt;=0,"",IF(B486="December",D486+1,D486)),"")</f>
        <v>2053</v>
      </c>
      <c r="E487" s="19"/>
      <c r="F487" s="22">
        <f t="shared" si="17"/>
        <v>742.98647092733597</v>
      </c>
      <c r="G487" s="19"/>
      <c r="H487" s="22">
        <f>IFERROR(F487-J487,"")</f>
        <v>410.72757590989255</v>
      </c>
      <c r="I487" s="19"/>
      <c r="J487" s="22">
        <f>IFERROR(IF(N487&lt;0,0,N487*$F$5/12),"")</f>
        <v>332.25889501744342</v>
      </c>
      <c r="K487" s="19"/>
      <c r="L487" s="24">
        <f>IFERROR(IF(F487&lt;=0,"",L486+H487),"")</f>
        <v>77319.740789660849</v>
      </c>
      <c r="M487" s="19"/>
      <c r="N487" s="25">
        <f>IFERROR(IF(IF(N486&lt;=0,0,IF(N486-H486&lt;0,0,N486-H486))=0,"",IF(N486&lt;=0,0,IF(N486-H486&lt;0,0,N486-H486))),"")</f>
        <v>69340.986786249065</v>
      </c>
    </row>
    <row r="488" spans="2:18" ht="9.75" customHeight="1">
      <c r="B488" s="20" t="str">
        <f t="shared" si="16"/>
        <v>June</v>
      </c>
      <c r="C488" s="19"/>
      <c r="D488" s="21">
        <f>IFERROR(IF(N487&lt;=0,"",IF(B487="December",D487+1,D487)),"")</f>
        <v>2053</v>
      </c>
      <c r="E488" s="19"/>
      <c r="F488" s="22">
        <f t="shared" si="17"/>
        <v>742.98647092733597</v>
      </c>
      <c r="G488" s="19"/>
      <c r="H488" s="22">
        <f>IFERROR(F488-J488,"")</f>
        <v>412.69564554446077</v>
      </c>
      <c r="I488" s="19"/>
      <c r="J488" s="22">
        <f>IFERROR(IF(N488&lt;0,0,N488*$F$5/12),"")</f>
        <v>330.2908253828752</v>
      </c>
      <c r="K488" s="19"/>
      <c r="L488" s="24">
        <f>IFERROR(IF(F488&lt;=0,"",L487+H488),"")</f>
        <v>77732.436435205309</v>
      </c>
      <c r="M488" s="19"/>
      <c r="N488" s="25">
        <f>IFERROR(IF(IF(N487&lt;=0,0,IF(N487-H487&lt;0,0,N487-H487))=0,"",IF(N487&lt;=0,0,IF(N487-H487&lt;0,0,N487-H487))),"")</f>
        <v>68930.259210339165</v>
      </c>
    </row>
    <row r="489" spans="2:18" ht="9.75" customHeight="1">
      <c r="B489" s="20" t="str">
        <f t="shared" si="16"/>
        <v>July</v>
      </c>
      <c r="C489" s="19"/>
      <c r="D489" s="21">
        <f>IFERROR(IF(N488&lt;=0,"",IF(B488="December",D488+1,D488)),"")</f>
        <v>2053</v>
      </c>
      <c r="E489" s="19"/>
      <c r="F489" s="22">
        <f t="shared" si="17"/>
        <v>742.98647092733597</v>
      </c>
      <c r="G489" s="19"/>
      <c r="H489" s="22">
        <f>IFERROR(F489-J489,"")</f>
        <v>414.67314551269465</v>
      </c>
      <c r="I489" s="19"/>
      <c r="J489" s="22">
        <f>IFERROR(IF(N489&lt;0,0,N489*$F$5/12),"")</f>
        <v>328.31332541464133</v>
      </c>
      <c r="K489" s="19"/>
      <c r="L489" s="24">
        <f>IFERROR(IF(F489&lt;=0,"",L488+H489),"")</f>
        <v>78147.10958071801</v>
      </c>
      <c r="M489" s="19"/>
      <c r="N489" s="25">
        <f>IFERROR(IF(IF(N488&lt;=0,0,IF(N488-H488&lt;0,0,N488-H488))=0,"",IF(N488&lt;=0,0,IF(N488-H488&lt;0,0,N488-H488))),"")</f>
        <v>68517.563564794706</v>
      </c>
    </row>
    <row r="490" spans="2:18" ht="9.75" customHeight="1">
      <c r="B490" s="20" t="str">
        <f t="shared" si="16"/>
        <v>August</v>
      </c>
      <c r="C490" s="19"/>
      <c r="D490" s="21">
        <f>IFERROR(IF(N489&lt;=0,"",IF(B489="December",D489+1,D489)),"")</f>
        <v>2053</v>
      </c>
      <c r="E490" s="19"/>
      <c r="F490" s="22">
        <f t="shared" si="17"/>
        <v>742.98647092733597</v>
      </c>
      <c r="G490" s="19"/>
      <c r="H490" s="22">
        <f>IFERROR(F490-J490,"")</f>
        <v>416.6601210016097</v>
      </c>
      <c r="I490" s="19"/>
      <c r="J490" s="22">
        <f>IFERROR(IF(N490&lt;0,0,N490*$F$5/12),"")</f>
        <v>326.32634992572628</v>
      </c>
      <c r="K490" s="19"/>
      <c r="L490" s="24">
        <f>IFERROR(IF(F490&lt;=0,"",L489+H490),"")</f>
        <v>78563.769701719619</v>
      </c>
      <c r="M490" s="19"/>
      <c r="N490" s="25">
        <f>IFERROR(IF(IF(N489&lt;=0,0,IF(N489-H489&lt;0,0,N489-H489))=0,"",IF(N489&lt;=0,0,IF(N489-H489&lt;0,0,N489-H489))),"")</f>
        <v>68102.890419282005</v>
      </c>
    </row>
    <row r="491" spans="2:18" ht="9.75" customHeight="1">
      <c r="B491" s="20" t="str">
        <f t="shared" si="16"/>
        <v>September</v>
      </c>
      <c r="C491" s="19"/>
      <c r="D491" s="21">
        <f>IFERROR(IF(N490&lt;=0,"",IF(B490="December",D490+1,D490)),"")</f>
        <v>2053</v>
      </c>
      <c r="E491" s="19"/>
      <c r="F491" s="22">
        <f t="shared" si="17"/>
        <v>742.98647092733597</v>
      </c>
      <c r="G491" s="19"/>
      <c r="H491" s="22">
        <f>IFERROR(F491-J491,"")</f>
        <v>418.65661741474241</v>
      </c>
      <c r="I491" s="19"/>
      <c r="J491" s="22">
        <f>IFERROR(IF(N491&lt;0,0,N491*$F$5/12),"")</f>
        <v>324.32985351259356</v>
      </c>
      <c r="K491" s="19"/>
      <c r="L491" s="24">
        <f>IFERROR(IF(F491&lt;=0,"",L490+H491),"")</f>
        <v>78982.426319134363</v>
      </c>
      <c r="M491" s="19"/>
      <c r="N491" s="25">
        <f>IFERROR(IF(IF(N490&lt;=0,0,IF(N490-H490&lt;0,0,N490-H490))=0,"",IF(N490&lt;=0,0,IF(N490-H490&lt;0,0,N490-H490))),"")</f>
        <v>67686.230298280396</v>
      </c>
    </row>
    <row r="492" spans="2:18" ht="9.75" customHeight="1">
      <c r="B492" s="20" t="str">
        <f t="shared" si="16"/>
        <v>October</v>
      </c>
      <c r="C492" s="19"/>
      <c r="D492" s="21">
        <f>IFERROR(IF(N491&lt;=0,"",IF(B491="December",D491+1,D491)),"")</f>
        <v>2053</v>
      </c>
      <c r="E492" s="19"/>
      <c r="F492" s="22">
        <f t="shared" si="17"/>
        <v>742.98647092733597</v>
      </c>
      <c r="G492" s="19"/>
      <c r="H492" s="22">
        <f>IFERROR(F492-J492,"")</f>
        <v>420.66268037318804</v>
      </c>
      <c r="I492" s="19"/>
      <c r="J492" s="22">
        <f>IFERROR(IF(N492&lt;0,0,N492*$F$5/12),"")</f>
        <v>322.32379055414793</v>
      </c>
      <c r="K492" s="19"/>
      <c r="L492" s="24">
        <f>IFERROR(IF(F492&lt;=0,"",L491+H492),"")</f>
        <v>79403.088999507556</v>
      </c>
      <c r="M492" s="19"/>
      <c r="N492" s="25">
        <f>IFERROR(IF(IF(N491&lt;=0,0,IF(N491-H491&lt;0,0,N491-H491))=0,"",IF(N491&lt;=0,0,IF(N491-H491&lt;0,0,N491-H491))),"")</f>
        <v>67267.573680865651</v>
      </c>
    </row>
    <row r="493" spans="2:18" ht="9.75" customHeight="1">
      <c r="B493" s="20" t="str">
        <f t="shared" si="16"/>
        <v>November</v>
      </c>
      <c r="C493" s="19"/>
      <c r="D493" s="21">
        <f>IFERROR(IF(N492&lt;=0,"",IF(B492="December",D492+1,D492)),"")</f>
        <v>2053</v>
      </c>
      <c r="E493" s="19"/>
      <c r="F493" s="22">
        <f t="shared" si="17"/>
        <v>742.98647092733597</v>
      </c>
      <c r="G493" s="19"/>
      <c r="H493" s="22">
        <f>IFERROR(F493-J493,"")</f>
        <v>422.6783557166429</v>
      </c>
      <c r="I493" s="19"/>
      <c r="J493" s="22">
        <f>IFERROR(IF(N493&lt;0,0,N493*$F$5/12),"")</f>
        <v>320.30811521069307</v>
      </c>
      <c r="K493" s="19"/>
      <c r="L493" s="24">
        <f>IFERROR(IF(F493&lt;=0,"",L492+H493),"")</f>
        <v>79825.767355224205</v>
      </c>
      <c r="M493" s="19"/>
      <c r="N493" s="25">
        <f>IFERROR(IF(IF(N492&lt;=0,0,IF(N492-H492&lt;0,0,N492-H492))=0,"",IF(N492&lt;=0,0,IF(N492-H492&lt;0,0,N492-H492))),"")</f>
        <v>66846.911000492459</v>
      </c>
    </row>
    <row r="494" spans="2:18" ht="9.75" customHeight="1">
      <c r="B494" s="20" t="str">
        <f t="shared" si="16"/>
        <v>December</v>
      </c>
      <c r="C494" s="19"/>
      <c r="D494" s="21">
        <f>IFERROR(IF(N493&lt;=0,"",IF(B493="December",D493+1,D493)),"")</f>
        <v>2053</v>
      </c>
      <c r="E494" s="19"/>
      <c r="F494" s="22">
        <f t="shared" si="17"/>
        <v>742.98647092733597</v>
      </c>
      <c r="G494" s="19"/>
      <c r="H494" s="22">
        <f>IFERROR(F494-J494,"")</f>
        <v>424.70368950445186</v>
      </c>
      <c r="I494" s="19"/>
      <c r="J494" s="22">
        <f>IFERROR(IF(N494&lt;0,0,N494*$F$5/12),"")</f>
        <v>318.28278142288411</v>
      </c>
      <c r="K494" s="19"/>
      <c r="L494" s="24">
        <f>IFERROR(IF(F494&lt;=0,"",L493+H494),"")</f>
        <v>80250.471044728663</v>
      </c>
      <c r="M494" s="19"/>
      <c r="N494" s="25">
        <f>IFERROR(IF(IF(N493&lt;=0,0,IF(N493-H493&lt;0,0,N493-H493))=0,"",IF(N493&lt;=0,0,IF(N493-H493&lt;0,0,N493-H493))),"")</f>
        <v>66424.23264477581</v>
      </c>
      <c r="P494" s="28"/>
      <c r="R494" s="28"/>
    </row>
    <row r="495" spans="2:18" ht="9.75" customHeight="1">
      <c r="B495" s="20" t="str">
        <f t="shared" si="16"/>
        <v>January</v>
      </c>
      <c r="C495" s="19"/>
      <c r="D495" s="21">
        <f>IFERROR(IF(N494&lt;=0,"",IF(B494="December",D494+1,D494)),"")</f>
        <v>2054</v>
      </c>
      <c r="E495" s="19"/>
      <c r="F495" s="22">
        <f t="shared" si="17"/>
        <v>742.98647092733597</v>
      </c>
      <c r="G495" s="19"/>
      <c r="H495" s="22">
        <f>IFERROR(F495-J495,"")</f>
        <v>426.73872801666073</v>
      </c>
      <c r="I495" s="19"/>
      <c r="J495" s="22">
        <f>IFERROR(IF(N495&lt;0,0,N495*$F$5/12),"")</f>
        <v>316.24774291067524</v>
      </c>
      <c r="K495" s="19"/>
      <c r="L495" s="24">
        <f>IFERROR(IF(F495&lt;=0,"",L494+H495),"")</f>
        <v>80677.209772745322</v>
      </c>
      <c r="M495" s="19"/>
      <c r="N495" s="25">
        <f>IFERROR(IF(IF(N494&lt;=0,0,IF(N494-H494&lt;0,0,N494-H494))=0,"",IF(N494&lt;=0,0,IF(N494-H494&lt;0,0,N494-H494))),"")</f>
        <v>65999.528955271351</v>
      </c>
    </row>
    <row r="496" spans="2:18" ht="9.75" customHeight="1">
      <c r="B496" s="20" t="str">
        <f t="shared" si="16"/>
        <v>February</v>
      </c>
      <c r="C496" s="19"/>
      <c r="D496" s="21">
        <f>IFERROR(IF(N495&lt;=0,"",IF(B495="December",D495+1,D495)),"")</f>
        <v>2054</v>
      </c>
      <c r="E496" s="19"/>
      <c r="F496" s="22">
        <f t="shared" si="17"/>
        <v>742.98647092733597</v>
      </c>
      <c r="G496" s="19"/>
      <c r="H496" s="22">
        <f>IFERROR(F496-J496,"")</f>
        <v>428.78351775507389</v>
      </c>
      <c r="I496" s="19"/>
      <c r="J496" s="22">
        <f>IFERROR(IF(N496&lt;0,0,N496*$F$5/12),"")</f>
        <v>314.20295317226208</v>
      </c>
      <c r="K496" s="19"/>
      <c r="L496" s="24">
        <f>IFERROR(IF(F496&lt;=0,"",L495+H496),"")</f>
        <v>81105.993290500395</v>
      </c>
      <c r="M496" s="19"/>
      <c r="N496" s="25">
        <f>IFERROR(IF(IF(N495&lt;=0,0,IF(N495-H495&lt;0,0,N495-H495))=0,"",IF(N495&lt;=0,0,IF(N495-H495&lt;0,0,N495-H495))),"")</f>
        <v>65572.790227254693</v>
      </c>
    </row>
    <row r="497" spans="2:18" ht="9.75" customHeight="1">
      <c r="B497" s="20" t="str">
        <f t="shared" si="16"/>
        <v>March</v>
      </c>
      <c r="C497" s="19"/>
      <c r="D497" s="21">
        <f>IFERROR(IF(N496&lt;=0,"",IF(B496="December",D496+1,D496)),"")</f>
        <v>2054</v>
      </c>
      <c r="E497" s="19"/>
      <c r="F497" s="22">
        <f t="shared" si="17"/>
        <v>742.98647092733597</v>
      </c>
      <c r="G497" s="19"/>
      <c r="H497" s="22">
        <f>IFERROR(F497-J497,"")</f>
        <v>430.83810544431697</v>
      </c>
      <c r="I497" s="19"/>
      <c r="J497" s="22">
        <f>IFERROR(IF(N497&lt;0,0,N497*$F$5/12),"")</f>
        <v>312.14836548301901</v>
      </c>
      <c r="K497" s="19"/>
      <c r="L497" s="24">
        <f>IFERROR(IF(F497&lt;=0,"",L496+H497),"")</f>
        <v>81536.831395944711</v>
      </c>
      <c r="M497" s="19"/>
      <c r="N497" s="25">
        <f>IFERROR(IF(IF(N496&lt;=0,0,IF(N496-H496&lt;0,0,N496-H496))=0,"",IF(N496&lt;=0,0,IF(N496-H496&lt;0,0,N496-H496))),"")</f>
        <v>65144.006709499619</v>
      </c>
    </row>
    <row r="498" spans="2:18" ht="9.75" customHeight="1">
      <c r="B498" s="20" t="str">
        <f t="shared" si="16"/>
        <v>April</v>
      </c>
      <c r="C498" s="19"/>
      <c r="D498" s="21">
        <f>IFERROR(IF(N497&lt;=0,"",IF(B497="December",D497+1,D497)),"")</f>
        <v>2054</v>
      </c>
      <c r="E498" s="19"/>
      <c r="F498" s="22">
        <f t="shared" si="17"/>
        <v>742.98647092733597</v>
      </c>
      <c r="G498" s="19"/>
      <c r="H498" s="22">
        <f>IFERROR(F498-J498,"")</f>
        <v>432.90253803290426</v>
      </c>
      <c r="I498" s="19"/>
      <c r="J498" s="22">
        <f>IFERROR(IF(N498&lt;0,0,N498*$F$5/12),"")</f>
        <v>310.08393289443171</v>
      </c>
      <c r="K498" s="19"/>
      <c r="L498" s="24">
        <f>IFERROR(IF(F498&lt;=0,"",L497+H498),"")</f>
        <v>81969.733933977623</v>
      </c>
      <c r="M498" s="19"/>
      <c r="N498" s="25">
        <f>IFERROR(IF(IF(N497&lt;=0,0,IF(N497-H497&lt;0,0,N497-H497))=0,"",IF(N497&lt;=0,0,IF(N497-H497&lt;0,0,N497-H497))),"")</f>
        <v>64713.168604055303</v>
      </c>
    </row>
    <row r="499" spans="2:18" ht="9.75" customHeight="1">
      <c r="B499" s="20" t="str">
        <f t="shared" si="16"/>
        <v>May</v>
      </c>
      <c r="C499" s="19"/>
      <c r="D499" s="21">
        <f>IFERROR(IF(N498&lt;=0,"",IF(B498="December",D498+1,D498)),"")</f>
        <v>2054</v>
      </c>
      <c r="E499" s="19"/>
      <c r="F499" s="22">
        <f t="shared" si="17"/>
        <v>742.98647092733597</v>
      </c>
      <c r="G499" s="19"/>
      <c r="H499" s="22">
        <f>IFERROR(F499-J499,"")</f>
        <v>434.97686269431193</v>
      </c>
      <c r="I499" s="19"/>
      <c r="J499" s="22">
        <f>IFERROR(IF(N499&lt;0,0,N499*$F$5/12),"")</f>
        <v>308.00960823302404</v>
      </c>
      <c r="K499" s="19"/>
      <c r="L499" s="24">
        <f>IFERROR(IF(F499&lt;=0,"",L498+H499),"")</f>
        <v>82404.710796671934</v>
      </c>
      <c r="M499" s="19"/>
      <c r="N499" s="25">
        <f>IFERROR(IF(IF(N498&lt;=0,0,IF(N498-H498&lt;0,0,N498-H498))=0,"",IF(N498&lt;=0,0,IF(N498-H498&lt;0,0,N498-H498))),"")</f>
        <v>64280.266066022399</v>
      </c>
    </row>
    <row r="500" spans="2:18" ht="9.75" customHeight="1">
      <c r="B500" s="20" t="str">
        <f t="shared" ref="B500:B563" si="18">IF(B499="January","February",IF(B499="February","March",IF(B499="March","April",IF(B499="April","May",IF(B499="May","June",IF(B499="June","July",IF(B499="July","August",IF(B499="August","September",IF(B499="September","October",IF(B499="October","November",IF(B499="November","December",IF(B499="December","January",0))))))))))))</f>
        <v>June</v>
      </c>
      <c r="C500" s="19"/>
      <c r="D500" s="21">
        <f>IFERROR(IF(N499&lt;=0,"",IF(B499="December",D499+1,D499)),"")</f>
        <v>2054</v>
      </c>
      <c r="E500" s="19"/>
      <c r="F500" s="22">
        <f t="shared" si="17"/>
        <v>742.98647092733597</v>
      </c>
      <c r="G500" s="19"/>
      <c r="H500" s="22">
        <f>IFERROR(F500-J500,"")</f>
        <v>437.06112682805554</v>
      </c>
      <c r="I500" s="19"/>
      <c r="J500" s="22">
        <f>IFERROR(IF(N500&lt;0,0,N500*$F$5/12),"")</f>
        <v>305.92534409928044</v>
      </c>
      <c r="K500" s="19"/>
      <c r="L500" s="24">
        <f>IFERROR(IF(F500&lt;=0,"",L499+H500),"")</f>
        <v>82841.771923499997</v>
      </c>
      <c r="M500" s="19"/>
      <c r="N500" s="25">
        <f>IFERROR(IF(IF(N499&lt;=0,0,IF(N499-H499&lt;0,0,N499-H499))=0,"",IF(N499&lt;=0,0,IF(N499-H499&lt;0,0,N499-H499))),"")</f>
        <v>63845.289203328088</v>
      </c>
    </row>
    <row r="501" spans="2:18" ht="9.75" customHeight="1">
      <c r="B501" s="20" t="str">
        <f t="shared" si="18"/>
        <v>July</v>
      </c>
      <c r="C501" s="19"/>
      <c r="D501" s="21">
        <f>IFERROR(IF(N500&lt;=0,"",IF(B500="December",D500+1,D500)),"")</f>
        <v>2054</v>
      </c>
      <c r="E501" s="19"/>
      <c r="F501" s="22">
        <f t="shared" ref="F501:F564" si="19">IF(N500&lt;F500,N500,F500)</f>
        <v>742.98647092733597</v>
      </c>
      <c r="G501" s="19"/>
      <c r="H501" s="22">
        <f>IFERROR(F501-J501,"")</f>
        <v>439.15537806077333</v>
      </c>
      <c r="I501" s="19"/>
      <c r="J501" s="22">
        <f>IFERROR(IF(N501&lt;0,0,N501*$F$5/12),"")</f>
        <v>303.83109286656264</v>
      </c>
      <c r="K501" s="19"/>
      <c r="L501" s="24">
        <f>IFERROR(IF(F501&lt;=0,"",L500+H501),"")</f>
        <v>83280.927301560776</v>
      </c>
      <c r="M501" s="19"/>
      <c r="N501" s="25">
        <f>IFERROR(IF(IF(N500&lt;=0,0,IF(N500-H500&lt;0,0,N500-H500))=0,"",IF(N500&lt;=0,0,IF(N500-H500&lt;0,0,N500-H500))),"")</f>
        <v>63408.228076500032</v>
      </c>
    </row>
    <row r="502" spans="2:18" ht="9.75" customHeight="1">
      <c r="B502" s="20" t="str">
        <f t="shared" si="18"/>
        <v>August</v>
      </c>
      <c r="C502" s="19"/>
      <c r="D502" s="21">
        <f>IFERROR(IF(N501&lt;=0,"",IF(B501="December",D501+1,D501)),"")</f>
        <v>2054</v>
      </c>
      <c r="E502" s="19"/>
      <c r="F502" s="22">
        <f t="shared" si="19"/>
        <v>742.98647092733597</v>
      </c>
      <c r="G502" s="19"/>
      <c r="H502" s="22">
        <f>IFERROR(F502-J502,"")</f>
        <v>441.2596642473145</v>
      </c>
      <c r="I502" s="19"/>
      <c r="J502" s="22">
        <f>IFERROR(IF(N502&lt;0,0,N502*$F$5/12),"")</f>
        <v>301.72680668002147</v>
      </c>
      <c r="K502" s="19"/>
      <c r="L502" s="24">
        <f>IFERROR(IF(F502&lt;=0,"",L501+H502),"")</f>
        <v>83722.186965808098</v>
      </c>
      <c r="M502" s="19"/>
      <c r="N502" s="25">
        <f>IFERROR(IF(IF(N501&lt;=0,0,IF(N501-H501&lt;0,0,N501-H501))=0,"",IF(N501&lt;=0,0,IF(N501-H501&lt;0,0,N501-H501))),"")</f>
        <v>62969.07269843926</v>
      </c>
    </row>
    <row r="503" spans="2:18" ht="9.75" customHeight="1">
      <c r="B503" s="20" t="str">
        <f t="shared" si="18"/>
        <v>September</v>
      </c>
      <c r="C503" s="19"/>
      <c r="D503" s="21">
        <f>IFERROR(IF(N502&lt;=0,"",IF(B502="December",D502+1,D502)),"")</f>
        <v>2054</v>
      </c>
      <c r="E503" s="19"/>
      <c r="F503" s="22">
        <f t="shared" si="19"/>
        <v>742.98647092733597</v>
      </c>
      <c r="G503" s="19"/>
      <c r="H503" s="22">
        <f>IFERROR(F503-J503,"")</f>
        <v>443.37403347183289</v>
      </c>
      <c r="I503" s="19"/>
      <c r="J503" s="22">
        <f>IFERROR(IF(N503&lt;0,0,N503*$F$5/12),"")</f>
        <v>299.61243745550308</v>
      </c>
      <c r="K503" s="19"/>
      <c r="L503" s="24">
        <f>IFERROR(IF(F503&lt;=0,"",L502+H503),"")</f>
        <v>84165.560999279929</v>
      </c>
      <c r="M503" s="19"/>
      <c r="N503" s="25">
        <f>IFERROR(IF(IF(N502&lt;=0,0,IF(N502-H502&lt;0,0,N502-H502))=0,"",IF(N502&lt;=0,0,IF(N502-H502&lt;0,0,N502-H502))),"")</f>
        <v>62527.813034191946</v>
      </c>
    </row>
    <row r="504" spans="2:18" ht="9.75" customHeight="1">
      <c r="B504" s="20" t="str">
        <f t="shared" si="18"/>
        <v>October</v>
      </c>
      <c r="C504" s="19"/>
      <c r="D504" s="21">
        <f>IFERROR(IF(N503&lt;=0,"",IF(B503="December",D503+1,D503)),"")</f>
        <v>2054</v>
      </c>
      <c r="E504" s="19"/>
      <c r="F504" s="22">
        <f t="shared" si="19"/>
        <v>742.98647092733597</v>
      </c>
      <c r="G504" s="19"/>
      <c r="H504" s="22">
        <f>IFERROR(F504-J504,"")</f>
        <v>445.4985340488854</v>
      </c>
      <c r="I504" s="19"/>
      <c r="J504" s="22">
        <f>IFERROR(IF(N504&lt;0,0,N504*$F$5/12),"")</f>
        <v>297.48793687845057</v>
      </c>
      <c r="K504" s="19"/>
      <c r="L504" s="24">
        <f>IFERROR(IF(F504&lt;=0,"",L503+H504),"")</f>
        <v>84611.059533328807</v>
      </c>
      <c r="M504" s="19"/>
      <c r="N504" s="25">
        <f>IFERROR(IF(IF(N503&lt;=0,0,IF(N503-H503&lt;0,0,N503-H503))=0,"",IF(N503&lt;=0,0,IF(N503-H503&lt;0,0,N503-H503))),"")</f>
        <v>62084.439000720115</v>
      </c>
    </row>
    <row r="505" spans="2:18" ht="9.75" customHeight="1">
      <c r="B505" s="20" t="str">
        <f t="shared" si="18"/>
        <v>November</v>
      </c>
      <c r="C505" s="19"/>
      <c r="D505" s="21">
        <f>IFERROR(IF(N504&lt;=0,"",IF(B504="December",D504+1,D504)),"")</f>
        <v>2054</v>
      </c>
      <c r="E505" s="19"/>
      <c r="F505" s="22">
        <f t="shared" si="19"/>
        <v>742.98647092733597</v>
      </c>
      <c r="G505" s="19"/>
      <c r="H505" s="22">
        <f>IFERROR(F505-J505,"")</f>
        <v>447.6332145245363</v>
      </c>
      <c r="I505" s="19"/>
      <c r="J505" s="22">
        <f>IFERROR(IF(N505&lt;0,0,N505*$F$5/12),"")</f>
        <v>295.35325640279967</v>
      </c>
      <c r="K505" s="19"/>
      <c r="L505" s="24">
        <f>IFERROR(IF(F505&lt;=0,"",L504+H505),"")</f>
        <v>85058.692747853347</v>
      </c>
      <c r="M505" s="19"/>
      <c r="N505" s="25">
        <f>IFERROR(IF(IF(N504&lt;=0,0,IF(N504-H504&lt;0,0,N504-H504))=0,"",IF(N504&lt;=0,0,IF(N504-H504&lt;0,0,N504-H504))),"")</f>
        <v>61638.940466671229</v>
      </c>
    </row>
    <row r="506" spans="2:18" ht="9.75" customHeight="1">
      <c r="B506" s="20" t="str">
        <f t="shared" si="18"/>
        <v>December</v>
      </c>
      <c r="C506" s="19"/>
      <c r="D506" s="21">
        <f>IFERROR(IF(N505&lt;=0,"",IF(B505="December",D505+1,D505)),"")</f>
        <v>2054</v>
      </c>
      <c r="E506" s="19"/>
      <c r="F506" s="22">
        <f t="shared" si="19"/>
        <v>742.98647092733597</v>
      </c>
      <c r="G506" s="19"/>
      <c r="H506" s="22">
        <f>IFERROR(F506-J506,"")</f>
        <v>449.7781236774664</v>
      </c>
      <c r="I506" s="19"/>
      <c r="J506" s="22">
        <f>IFERROR(IF(N506&lt;0,0,N506*$F$5/12),"")</f>
        <v>293.20834724986958</v>
      </c>
      <c r="K506" s="19"/>
      <c r="L506" s="24">
        <f>IFERROR(IF(F506&lt;=0,"",L505+H506),"")</f>
        <v>85508.470871530808</v>
      </c>
      <c r="M506" s="19"/>
      <c r="N506" s="25">
        <f>IFERROR(IF(IF(N505&lt;=0,0,IF(N505-H505&lt;0,0,N505-H505))=0,"",IF(N505&lt;=0,0,IF(N505-H505&lt;0,0,N505-H505))),"")</f>
        <v>61191.307252146689</v>
      </c>
      <c r="P506" s="28"/>
      <c r="R506" s="28"/>
    </row>
    <row r="507" spans="2:18" ht="9.75" customHeight="1">
      <c r="B507" s="20" t="str">
        <f t="shared" si="18"/>
        <v>January</v>
      </c>
      <c r="C507" s="19"/>
      <c r="D507" s="21">
        <f>IFERROR(IF(N506&lt;=0,"",IF(B506="December",D506+1,D506)),"")</f>
        <v>2055</v>
      </c>
      <c r="E507" s="19"/>
      <c r="F507" s="22">
        <f t="shared" si="19"/>
        <v>742.98647092733597</v>
      </c>
      <c r="G507" s="19"/>
      <c r="H507" s="22">
        <f>IFERROR(F507-J507,"")</f>
        <v>451.93331052008762</v>
      </c>
      <c r="I507" s="19"/>
      <c r="J507" s="22">
        <f>IFERROR(IF(N507&lt;0,0,N507*$F$5/12),"")</f>
        <v>291.05316040724836</v>
      </c>
      <c r="K507" s="19"/>
      <c r="L507" s="24">
        <f>IFERROR(IF(F507&lt;=0,"",L506+H507),"")</f>
        <v>85960.404182050901</v>
      </c>
      <c r="M507" s="19"/>
      <c r="N507" s="25">
        <f>IFERROR(IF(IF(N506&lt;=0,0,IF(N506-H506&lt;0,0,N506-H506))=0,"",IF(N506&lt;=0,0,IF(N506-H506&lt;0,0,N506-H506))),"")</f>
        <v>60741.529128469221</v>
      </c>
    </row>
    <row r="508" spans="2:18" ht="9.75" customHeight="1">
      <c r="B508" s="20" t="str">
        <f t="shared" si="18"/>
        <v>February</v>
      </c>
      <c r="C508" s="19"/>
      <c r="D508" s="21">
        <f>IFERROR(IF(N507&lt;=0,"",IF(B507="December",D507+1,D507)),"")</f>
        <v>2055</v>
      </c>
      <c r="E508" s="19"/>
      <c r="F508" s="22">
        <f t="shared" si="19"/>
        <v>742.98647092733597</v>
      </c>
      <c r="G508" s="19"/>
      <c r="H508" s="22">
        <f>IFERROR(F508-J508,"")</f>
        <v>454.09882429966302</v>
      </c>
      <c r="I508" s="19"/>
      <c r="J508" s="22">
        <f>IFERROR(IF(N508&lt;0,0,N508*$F$5/12),"")</f>
        <v>288.88764662767295</v>
      </c>
      <c r="K508" s="19"/>
      <c r="L508" s="24">
        <f>IFERROR(IF(F508&lt;=0,"",L507+H508),"")</f>
        <v>86414.503006350569</v>
      </c>
      <c r="M508" s="19"/>
      <c r="N508" s="25">
        <f>IFERROR(IF(IF(N507&lt;=0,0,IF(N507-H507&lt;0,0,N507-H507))=0,"",IF(N507&lt;=0,0,IF(N507-H507&lt;0,0,N507-H507))),"")</f>
        <v>60289.595817949135</v>
      </c>
    </row>
    <row r="509" spans="2:18" ht="9.75" customHeight="1">
      <c r="B509" s="20" t="str">
        <f t="shared" si="18"/>
        <v>March</v>
      </c>
      <c r="C509" s="19"/>
      <c r="D509" s="21">
        <f>IFERROR(IF(N508&lt;=0,"",IF(B508="December",D508+1,D508)),"")</f>
        <v>2055</v>
      </c>
      <c r="E509" s="19"/>
      <c r="F509" s="22">
        <f t="shared" si="19"/>
        <v>742.98647092733597</v>
      </c>
      <c r="G509" s="19"/>
      <c r="H509" s="22">
        <f>IFERROR(F509-J509,"")</f>
        <v>456.27471449943226</v>
      </c>
      <c r="I509" s="19"/>
      <c r="J509" s="22">
        <f>IFERROR(IF(N509&lt;0,0,N509*$F$5/12),"")</f>
        <v>286.71175642790371</v>
      </c>
      <c r="K509" s="19"/>
      <c r="L509" s="24">
        <f>IFERROR(IF(F509&lt;=0,"",L508+H509),"")</f>
        <v>86870.777720850005</v>
      </c>
      <c r="M509" s="19"/>
      <c r="N509" s="25">
        <f>IFERROR(IF(IF(N508&lt;=0,0,IF(N508-H508&lt;0,0,N508-H508))=0,"",IF(N508&lt;=0,0,IF(N508-H508&lt;0,0,N508-H508))),"")</f>
        <v>59835.496993649474</v>
      </c>
    </row>
    <row r="510" spans="2:18" ht="9.75" customHeight="1">
      <c r="B510" s="20" t="str">
        <f t="shared" si="18"/>
        <v>April</v>
      </c>
      <c r="C510" s="19"/>
      <c r="D510" s="21">
        <f>IFERROR(IF(N509&lt;=0,"",IF(B509="December",D509+1,D509)),"")</f>
        <v>2055</v>
      </c>
      <c r="E510" s="19"/>
      <c r="F510" s="22">
        <f t="shared" si="19"/>
        <v>742.98647092733597</v>
      </c>
      <c r="G510" s="19"/>
      <c r="H510" s="22">
        <f>IFERROR(F510-J510,"")</f>
        <v>458.46103083974202</v>
      </c>
      <c r="I510" s="19"/>
      <c r="J510" s="22">
        <f>IFERROR(IF(N510&lt;0,0,N510*$F$5/12),"")</f>
        <v>284.52544008759395</v>
      </c>
      <c r="K510" s="19"/>
      <c r="L510" s="24">
        <f>IFERROR(IF(F510&lt;=0,"",L509+H510),"")</f>
        <v>87329.238751689743</v>
      </c>
      <c r="M510" s="19"/>
      <c r="N510" s="25">
        <f>IFERROR(IF(IF(N509&lt;=0,0,IF(N509-H509&lt;0,0,N509-H509))=0,"",IF(N509&lt;=0,0,IF(N509-H509&lt;0,0,N509-H509))),"")</f>
        <v>59379.222279150039</v>
      </c>
    </row>
    <row r="511" spans="2:18" ht="9.75" customHeight="1">
      <c r="B511" s="20" t="str">
        <f t="shared" si="18"/>
        <v>May</v>
      </c>
      <c r="C511" s="19"/>
      <c r="D511" s="21">
        <f>IFERROR(IF(N510&lt;=0,"",IF(B510="December",D510+1,D510)),"")</f>
        <v>2055</v>
      </c>
      <c r="E511" s="19"/>
      <c r="F511" s="22">
        <f t="shared" si="19"/>
        <v>742.98647092733597</v>
      </c>
      <c r="G511" s="19"/>
      <c r="H511" s="22">
        <f>IFERROR(F511-J511,"")</f>
        <v>460.65782327918242</v>
      </c>
      <c r="I511" s="19"/>
      <c r="J511" s="22">
        <f>IFERROR(IF(N511&lt;0,0,N511*$F$5/12),"")</f>
        <v>282.32864764815355</v>
      </c>
      <c r="K511" s="19"/>
      <c r="L511" s="24">
        <f>IFERROR(IF(F511&lt;=0,"",L510+H511),"")</f>
        <v>87789.896574968923</v>
      </c>
      <c r="M511" s="19"/>
      <c r="N511" s="25">
        <f>IFERROR(IF(IF(N510&lt;=0,0,IF(N510-H510&lt;0,0,N510-H510))=0,"",IF(N510&lt;=0,0,IF(N510-H510&lt;0,0,N510-H510))),"")</f>
        <v>58920.7612483103</v>
      </c>
    </row>
    <row r="512" spans="2:18" ht="9.75" customHeight="1">
      <c r="B512" s="20" t="str">
        <f t="shared" si="18"/>
        <v>June</v>
      </c>
      <c r="C512" s="19"/>
      <c r="D512" s="21">
        <f>IFERROR(IF(N511&lt;=0,"",IF(B511="December",D511+1,D511)),"")</f>
        <v>2055</v>
      </c>
      <c r="E512" s="19"/>
      <c r="F512" s="22">
        <f t="shared" si="19"/>
        <v>742.98647092733597</v>
      </c>
      <c r="G512" s="19"/>
      <c r="H512" s="22">
        <f>IFERROR(F512-J512,"")</f>
        <v>462.86514201572851</v>
      </c>
      <c r="I512" s="19"/>
      <c r="J512" s="22">
        <f>IFERROR(IF(N512&lt;0,0,N512*$F$5/12),"")</f>
        <v>280.12132891160746</v>
      </c>
      <c r="K512" s="19"/>
      <c r="L512" s="24">
        <f>IFERROR(IF(F512&lt;=0,"",L511+H512),"")</f>
        <v>88252.761716984649</v>
      </c>
      <c r="M512" s="19"/>
      <c r="N512" s="25">
        <f>IFERROR(IF(IF(N511&lt;=0,0,IF(N511-H511&lt;0,0,N511-H511))=0,"",IF(N511&lt;=0,0,IF(N511-H511&lt;0,0,N511-H511))),"")</f>
        <v>58460.10342503112</v>
      </c>
    </row>
    <row r="513" spans="2:18" ht="9.75" customHeight="1">
      <c r="B513" s="20" t="str">
        <f t="shared" si="18"/>
        <v>July</v>
      </c>
      <c r="C513" s="19"/>
      <c r="D513" s="21">
        <f>IFERROR(IF(N512&lt;=0,"",IF(B512="December",D512+1,D512)),"")</f>
        <v>2055</v>
      </c>
      <c r="E513" s="19"/>
      <c r="F513" s="22">
        <f t="shared" si="19"/>
        <v>742.98647092733597</v>
      </c>
      <c r="G513" s="19"/>
      <c r="H513" s="22">
        <f>IFERROR(F513-J513,"")</f>
        <v>465.08303748788722</v>
      </c>
      <c r="I513" s="19"/>
      <c r="J513" s="22">
        <f>IFERROR(IF(N513&lt;0,0,N513*$F$5/12),"")</f>
        <v>277.90343343944875</v>
      </c>
      <c r="K513" s="19"/>
      <c r="L513" s="24">
        <f>IFERROR(IF(F513&lt;=0,"",L512+H513),"")</f>
        <v>88717.844754472535</v>
      </c>
      <c r="M513" s="19"/>
      <c r="N513" s="25">
        <f>IFERROR(IF(IF(N512&lt;=0,0,IF(N512-H512&lt;0,0,N512-H512))=0,"",IF(N512&lt;=0,0,IF(N512-H512&lt;0,0,N512-H512))),"")</f>
        <v>57997.238283015395</v>
      </c>
    </row>
    <row r="514" spans="2:18" ht="9.75" customHeight="1">
      <c r="B514" s="20" t="str">
        <f t="shared" si="18"/>
        <v>August</v>
      </c>
      <c r="C514" s="19"/>
      <c r="D514" s="21">
        <f>IFERROR(IF(N513&lt;=0,"",IF(B513="December",D513+1,D513)),"")</f>
        <v>2055</v>
      </c>
      <c r="E514" s="19"/>
      <c r="F514" s="22">
        <f t="shared" si="19"/>
        <v>742.98647092733597</v>
      </c>
      <c r="G514" s="19"/>
      <c r="H514" s="22">
        <f>IFERROR(F514-J514,"")</f>
        <v>467.31156037584998</v>
      </c>
      <c r="I514" s="19"/>
      <c r="J514" s="22">
        <f>IFERROR(IF(N514&lt;0,0,N514*$F$5/12),"")</f>
        <v>275.67491055148599</v>
      </c>
      <c r="K514" s="19"/>
      <c r="L514" s="24">
        <f>IFERROR(IF(F514&lt;=0,"",L513+H514),"")</f>
        <v>89185.156314848384</v>
      </c>
      <c r="M514" s="19"/>
      <c r="N514" s="25">
        <f>IFERROR(IF(IF(N513&lt;=0,0,IF(N513-H513&lt;0,0,N513-H513))=0,"",IF(N513&lt;=0,0,IF(N513-H513&lt;0,0,N513-H513))),"")</f>
        <v>57532.155245527509</v>
      </c>
    </row>
    <row r="515" spans="2:18" ht="9.75" customHeight="1">
      <c r="B515" s="20" t="str">
        <f t="shared" si="18"/>
        <v>September</v>
      </c>
      <c r="C515" s="19"/>
      <c r="D515" s="21">
        <f>IFERROR(IF(N514&lt;=0,"",IF(B514="December",D514+1,D514)),"")</f>
        <v>2055</v>
      </c>
      <c r="E515" s="19"/>
      <c r="F515" s="22">
        <f t="shared" si="19"/>
        <v>742.98647092733597</v>
      </c>
      <c r="G515" s="19"/>
      <c r="H515" s="22">
        <f>IFERROR(F515-J515,"")</f>
        <v>469.55076160265094</v>
      </c>
      <c r="I515" s="19"/>
      <c r="J515" s="22">
        <f>IFERROR(IF(N515&lt;0,0,N515*$F$5/12),"")</f>
        <v>273.43570932468504</v>
      </c>
      <c r="K515" s="19"/>
      <c r="L515" s="24">
        <f>IFERROR(IF(F515&lt;=0,"",L514+H515),"")</f>
        <v>89654.707076451028</v>
      </c>
      <c r="M515" s="19"/>
      <c r="N515" s="25">
        <f>IFERROR(IF(IF(N514&lt;=0,0,IF(N514-H514&lt;0,0,N514-H514))=0,"",IF(N514&lt;=0,0,IF(N514-H514&lt;0,0,N514-H514))),"")</f>
        <v>57064.84368515166</v>
      </c>
    </row>
    <row r="516" spans="2:18" ht="9.75" customHeight="1">
      <c r="B516" s="20" t="str">
        <f t="shared" si="18"/>
        <v>October</v>
      </c>
      <c r="C516" s="19"/>
      <c r="D516" s="21">
        <f>IFERROR(IF(N515&lt;=0,"",IF(B515="December",D515+1,D515)),"")</f>
        <v>2055</v>
      </c>
      <c r="E516" s="19"/>
      <c r="F516" s="22">
        <f t="shared" si="19"/>
        <v>742.98647092733597</v>
      </c>
      <c r="G516" s="19"/>
      <c r="H516" s="22">
        <f>IFERROR(F516-J516,"")</f>
        <v>471.80069233533033</v>
      </c>
      <c r="I516" s="19"/>
      <c r="J516" s="22">
        <f>IFERROR(IF(N516&lt;0,0,N516*$F$5/12),"")</f>
        <v>271.18577859200565</v>
      </c>
      <c r="K516" s="19"/>
      <c r="L516" s="24">
        <f>IFERROR(IF(F516&lt;=0,"",L515+H516),"")</f>
        <v>90126.507768786352</v>
      </c>
      <c r="M516" s="19"/>
      <c r="N516" s="25">
        <f>IFERROR(IF(IF(N515&lt;=0,0,IF(N515-H515&lt;0,0,N515-H515))=0,"",IF(N515&lt;=0,0,IF(N515-H515&lt;0,0,N515-H515))),"")</f>
        <v>56595.292923549008</v>
      </c>
    </row>
    <row r="517" spans="2:18" ht="9.75" customHeight="1">
      <c r="B517" s="20" t="str">
        <f t="shared" si="18"/>
        <v>November</v>
      </c>
      <c r="C517" s="19"/>
      <c r="D517" s="21">
        <f>IFERROR(IF(N516&lt;=0,"",IF(B516="December",D516+1,D516)),"")</f>
        <v>2055</v>
      </c>
      <c r="E517" s="19"/>
      <c r="F517" s="22">
        <f t="shared" si="19"/>
        <v>742.98647092733597</v>
      </c>
      <c r="G517" s="19"/>
      <c r="H517" s="22">
        <f>IFERROR(F517-J517,"")</f>
        <v>474.06140398610376</v>
      </c>
      <c r="I517" s="19"/>
      <c r="J517" s="22">
        <f>IFERROR(IF(N517&lt;0,0,N517*$F$5/12),"")</f>
        <v>268.92506694123222</v>
      </c>
      <c r="K517" s="19"/>
      <c r="L517" s="24">
        <f>IFERROR(IF(F517&lt;=0,"",L516+H517),"")</f>
        <v>90600.569172772462</v>
      </c>
      <c r="M517" s="19"/>
      <c r="N517" s="25">
        <f>IFERROR(IF(IF(N516&lt;=0,0,IF(N516-H516&lt;0,0,N516-H516))=0,"",IF(N516&lt;=0,0,IF(N516-H516&lt;0,0,N516-H516))),"")</f>
        <v>56123.492231213677</v>
      </c>
    </row>
    <row r="518" spans="2:18" ht="9.75" customHeight="1">
      <c r="B518" s="20" t="str">
        <f t="shared" si="18"/>
        <v>December</v>
      </c>
      <c r="C518" s="19"/>
      <c r="D518" s="21">
        <f>IFERROR(IF(N517&lt;=0,"",IF(B517="December",D517+1,D517)),"")</f>
        <v>2055</v>
      </c>
      <c r="E518" s="19"/>
      <c r="F518" s="22">
        <f t="shared" si="19"/>
        <v>742.98647092733597</v>
      </c>
      <c r="G518" s="19"/>
      <c r="H518" s="22">
        <f>IFERROR(F518-J518,"")</f>
        <v>476.33294821353718</v>
      </c>
      <c r="I518" s="19"/>
      <c r="J518" s="22">
        <f>IFERROR(IF(N518&lt;0,0,N518*$F$5/12),"")</f>
        <v>266.65352271379879</v>
      </c>
      <c r="K518" s="19"/>
      <c r="L518" s="24">
        <f>IFERROR(IF(F518&lt;=0,"",L517+H518),"")</f>
        <v>91076.902120985993</v>
      </c>
      <c r="M518" s="19"/>
      <c r="N518" s="25">
        <f>IFERROR(IF(IF(N517&lt;=0,0,IF(N517-H517&lt;0,0,N517-H517))=0,"",IF(N517&lt;=0,0,IF(N517-H517&lt;0,0,N517-H517))),"")</f>
        <v>55649.430827227574</v>
      </c>
    </row>
    <row r="519" spans="2:18" ht="9.75" customHeight="1">
      <c r="B519" s="20" t="str">
        <f t="shared" si="18"/>
        <v>January</v>
      </c>
      <c r="C519" s="19"/>
      <c r="D519" s="21">
        <f>IFERROR(IF(N518&lt;=0,"",IF(B518="December",D518+1,D518)),"")</f>
        <v>2056</v>
      </c>
      <c r="E519" s="19"/>
      <c r="F519" s="22">
        <f t="shared" si="19"/>
        <v>742.98647092733597</v>
      </c>
      <c r="G519" s="19"/>
      <c r="H519" s="22">
        <f>IFERROR(F519-J519,"")</f>
        <v>478.61537692372707</v>
      </c>
      <c r="I519" s="19"/>
      <c r="J519" s="22">
        <f>IFERROR(IF(N519&lt;0,0,N519*$F$5/12),"")</f>
        <v>264.3710940036089</v>
      </c>
      <c r="K519" s="19"/>
      <c r="L519" s="24">
        <f>IFERROR(IF(F519&lt;=0,"",L518+H519),"")</f>
        <v>91555.517497909721</v>
      </c>
      <c r="M519" s="19"/>
      <c r="N519" s="25">
        <f>IFERROR(IF(IF(N518&lt;=0,0,IF(N518-H518&lt;0,0,N518-H518))=0,"",IF(N518&lt;=0,0,IF(N518-H518&lt;0,0,N518-H518))),"")</f>
        <v>55173.097879014036</v>
      </c>
      <c r="P519" s="28"/>
      <c r="R519" s="28"/>
    </row>
    <row r="520" spans="2:18" ht="9.75" customHeight="1">
      <c r="B520" s="20" t="str">
        <f t="shared" si="18"/>
        <v>February</v>
      </c>
      <c r="C520" s="19"/>
      <c r="D520" s="21">
        <f>IFERROR(IF(N519&lt;=0,"",IF(B519="December",D519+1,D519)),"")</f>
        <v>2056</v>
      </c>
      <c r="E520" s="19"/>
      <c r="F520" s="22">
        <f t="shared" si="19"/>
        <v>742.98647092733597</v>
      </c>
      <c r="G520" s="19"/>
      <c r="H520" s="22">
        <f>IFERROR(F520-J520,"")</f>
        <v>480.90874227148657</v>
      </c>
      <c r="I520" s="19"/>
      <c r="J520" s="22">
        <f>IFERROR(IF(N520&lt;0,0,N520*$F$5/12),"")</f>
        <v>262.0777286558494</v>
      </c>
      <c r="K520" s="19"/>
      <c r="L520" s="24">
        <f>IFERROR(IF(F520&lt;=0,"",L519+H520),"")</f>
        <v>92036.426240181201</v>
      </c>
      <c r="M520" s="19"/>
      <c r="N520" s="25">
        <f>IFERROR(IF(IF(N519&lt;=0,0,IF(N519-H519&lt;0,0,N519-H519))=0,"",IF(N519&lt;=0,0,IF(N519-H519&lt;0,0,N519-H519))),"")</f>
        <v>54694.482502090308</v>
      </c>
    </row>
    <row r="521" spans="2:18" ht="9.75" customHeight="1">
      <c r="B521" s="20" t="str">
        <f t="shared" si="18"/>
        <v>March</v>
      </c>
      <c r="C521" s="19"/>
      <c r="D521" s="21">
        <f>IFERROR(IF(N520&lt;=0,"",IF(B520="December",D520+1,D520)),"")</f>
        <v>2056</v>
      </c>
      <c r="E521" s="19"/>
      <c r="F521" s="22">
        <f t="shared" si="19"/>
        <v>742.98647092733597</v>
      </c>
      <c r="G521" s="19"/>
      <c r="H521" s="22">
        <f>IFERROR(F521-J521,"")</f>
        <v>483.21309666153746</v>
      </c>
      <c r="I521" s="19"/>
      <c r="J521" s="22">
        <f>IFERROR(IF(N521&lt;0,0,N521*$F$5/12),"")</f>
        <v>259.77337426579851</v>
      </c>
      <c r="K521" s="19"/>
      <c r="L521" s="24">
        <f>IFERROR(IF(F521&lt;=0,"",L520+H521),"")</f>
        <v>92519.639336842738</v>
      </c>
      <c r="M521" s="19"/>
      <c r="N521" s="25">
        <f>IFERROR(IF(IF(N520&lt;=0,0,IF(N520-H520&lt;0,0,N520-H520))=0,"",IF(N520&lt;=0,0,IF(N520-H520&lt;0,0,N520-H520))),"")</f>
        <v>54213.573759818821</v>
      </c>
    </row>
    <row r="522" spans="2:18" ht="9.75" customHeight="1">
      <c r="B522" s="20" t="str">
        <f t="shared" si="18"/>
        <v>April</v>
      </c>
      <c r="C522" s="19"/>
      <c r="D522" s="21">
        <f>IFERROR(IF(N521&lt;=0,"",IF(B521="December",D521+1,D521)),"")</f>
        <v>2056</v>
      </c>
      <c r="E522" s="19"/>
      <c r="F522" s="22">
        <f t="shared" si="19"/>
        <v>742.98647092733597</v>
      </c>
      <c r="G522" s="19"/>
      <c r="H522" s="22">
        <f>IFERROR(F522-J522,"")</f>
        <v>485.52849274970731</v>
      </c>
      <c r="I522" s="19"/>
      <c r="J522" s="22">
        <f>IFERROR(IF(N522&lt;0,0,N522*$F$5/12),"")</f>
        <v>257.45797817762866</v>
      </c>
      <c r="K522" s="19"/>
      <c r="L522" s="24">
        <f>IFERROR(IF(F522&lt;=0,"",L521+H522),"")</f>
        <v>93005.16782959245</v>
      </c>
      <c r="M522" s="19"/>
      <c r="N522" s="25">
        <f>IFERROR(IF(IF(N521&lt;=0,0,IF(N521-H521&lt;0,0,N521-H521))=0,"",IF(N521&lt;=0,0,IF(N521-H521&lt;0,0,N521-H521))),"")</f>
        <v>53730.360663157284</v>
      </c>
    </row>
    <row r="523" spans="2:18" ht="9.75" customHeight="1">
      <c r="B523" s="20" t="str">
        <f t="shared" si="18"/>
        <v>May</v>
      </c>
      <c r="C523" s="19"/>
      <c r="D523" s="21">
        <f>IFERROR(IF(N522&lt;=0,"",IF(B522="December",D522+1,D522)),"")</f>
        <v>2056</v>
      </c>
      <c r="E523" s="19"/>
      <c r="F523" s="22">
        <f t="shared" si="19"/>
        <v>742.98647092733597</v>
      </c>
      <c r="G523" s="19"/>
      <c r="H523" s="22">
        <f>IFERROR(F523-J523,"")</f>
        <v>487.85498344413293</v>
      </c>
      <c r="I523" s="19"/>
      <c r="J523" s="22">
        <f>IFERROR(IF(N523&lt;0,0,N523*$F$5/12),"")</f>
        <v>255.13148748320302</v>
      </c>
      <c r="K523" s="19"/>
      <c r="L523" s="24">
        <f>IFERROR(IF(F523&lt;=0,"",L522+H523),"")</f>
        <v>93493.022813036587</v>
      </c>
      <c r="M523" s="19"/>
      <c r="N523" s="25">
        <f>IFERROR(IF(IF(N522&lt;=0,0,IF(N522-H522&lt;0,0,N522-H522))=0,"",IF(N522&lt;=0,0,IF(N522-H522&lt;0,0,N522-H522))),"")</f>
        <v>53244.832170407579</v>
      </c>
    </row>
    <row r="524" spans="2:18" ht="9.75" customHeight="1">
      <c r="B524" s="20" t="str">
        <f t="shared" si="18"/>
        <v>June</v>
      </c>
      <c r="C524" s="19"/>
      <c r="D524" s="21">
        <f>IFERROR(IF(N523&lt;=0,"",IF(B523="December",D523+1,D523)),"")</f>
        <v>2056</v>
      </c>
      <c r="E524" s="19"/>
      <c r="F524" s="22">
        <f t="shared" si="19"/>
        <v>742.98647092733597</v>
      </c>
      <c r="G524" s="19"/>
      <c r="H524" s="22">
        <f>IFERROR(F524-J524,"")</f>
        <v>490.19262190646941</v>
      </c>
      <c r="I524" s="19"/>
      <c r="J524" s="22">
        <f>IFERROR(IF(N524&lt;0,0,N524*$F$5/12),"")</f>
        <v>252.79384902086653</v>
      </c>
      <c r="K524" s="19"/>
      <c r="L524" s="24">
        <f>IFERROR(IF(F524&lt;=0,"",L523+H524),"")</f>
        <v>93983.215434943049</v>
      </c>
      <c r="M524" s="19"/>
      <c r="N524" s="25">
        <f>IFERROR(IF(IF(N523&lt;=0,0,IF(N523-H523&lt;0,0,N523-H523))=0,"",IF(N523&lt;=0,0,IF(N523-H523&lt;0,0,N523-H523))),"")</f>
        <v>52756.977186963442</v>
      </c>
    </row>
    <row r="525" spans="2:18" ht="9.75" customHeight="1">
      <c r="B525" s="20" t="str">
        <f t="shared" si="18"/>
        <v>July</v>
      </c>
      <c r="C525" s="19"/>
      <c r="D525" s="21">
        <f>IFERROR(IF(N524&lt;=0,"",IF(B524="December",D524+1,D524)),"")</f>
        <v>2056</v>
      </c>
      <c r="E525" s="19"/>
      <c r="F525" s="22">
        <f t="shared" si="19"/>
        <v>742.98647092733597</v>
      </c>
      <c r="G525" s="19"/>
      <c r="H525" s="22">
        <f>IFERROR(F525-J525,"")</f>
        <v>492.54146155310468</v>
      </c>
      <c r="I525" s="19"/>
      <c r="J525" s="22">
        <f>IFERROR(IF(N525&lt;0,0,N525*$F$5/12),"")</f>
        <v>250.44500937423132</v>
      </c>
      <c r="K525" s="19"/>
      <c r="L525" s="24">
        <f>IFERROR(IF(F525&lt;=0,"",L524+H525),"")</f>
        <v>94475.756896496154</v>
      </c>
      <c r="M525" s="19"/>
      <c r="N525" s="25">
        <f>IFERROR(IF(IF(N524&lt;=0,0,IF(N524-H524&lt;0,0,N524-H524))=0,"",IF(N524&lt;=0,0,IF(N524-H524&lt;0,0,N524-H524))),"")</f>
        <v>52266.784565056972</v>
      </c>
    </row>
    <row r="526" spans="2:18" ht="9.75" customHeight="1">
      <c r="B526" s="20" t="str">
        <f t="shared" si="18"/>
        <v>August</v>
      </c>
      <c r="C526" s="19"/>
      <c r="D526" s="21">
        <f>IFERROR(IF(N525&lt;=0,"",IF(B525="December",D525+1,D525)),"")</f>
        <v>2056</v>
      </c>
      <c r="E526" s="19"/>
      <c r="F526" s="22">
        <f t="shared" si="19"/>
        <v>742.98647092733597</v>
      </c>
      <c r="G526" s="19"/>
      <c r="H526" s="22">
        <f>IFERROR(F526-J526,"")</f>
        <v>494.90155605637995</v>
      </c>
      <c r="I526" s="19"/>
      <c r="J526" s="22">
        <f>IFERROR(IF(N526&lt;0,0,N526*$F$5/12),"")</f>
        <v>248.08491487095603</v>
      </c>
      <c r="K526" s="19"/>
      <c r="L526" s="24">
        <f>IFERROR(IF(F526&lt;=0,"",L525+H526),"")</f>
        <v>94970.65845255254</v>
      </c>
      <c r="M526" s="19"/>
      <c r="N526" s="25">
        <f>IFERROR(IF(IF(N525&lt;=0,0,IF(N525-H525&lt;0,0,N525-H525))=0,"",IF(N525&lt;=0,0,IF(N525-H525&lt;0,0,N525-H525))),"")</f>
        <v>51774.243103503868</v>
      </c>
    </row>
    <row r="527" spans="2:18" ht="9.75" customHeight="1">
      <c r="B527" s="20" t="str">
        <f t="shared" si="18"/>
        <v>September</v>
      </c>
      <c r="C527" s="19"/>
      <c r="D527" s="21">
        <f>IFERROR(IF(N526&lt;=0,"",IF(B526="December",D526+1,D526)),"")</f>
        <v>2056</v>
      </c>
      <c r="E527" s="19"/>
      <c r="F527" s="22">
        <f t="shared" si="19"/>
        <v>742.98647092733597</v>
      </c>
      <c r="G527" s="19"/>
      <c r="H527" s="22">
        <f>IFERROR(F527-J527,"")</f>
        <v>497.27295934581673</v>
      </c>
      <c r="I527" s="19"/>
      <c r="J527" s="22">
        <f>IFERROR(IF(N527&lt;0,0,N527*$F$5/12),"")</f>
        <v>245.71351158151924</v>
      </c>
      <c r="K527" s="19"/>
      <c r="L527" s="24">
        <f>IFERROR(IF(F527&lt;=0,"",L526+H527),"")</f>
        <v>95467.93141189836</v>
      </c>
      <c r="M527" s="19"/>
      <c r="N527" s="25">
        <f>IFERROR(IF(IF(N526&lt;=0,0,IF(N526-H526&lt;0,0,N526-H526))=0,"",IF(N526&lt;=0,0,IF(N526-H526&lt;0,0,N526-H526))),"")</f>
        <v>51279.34154744749</v>
      </c>
    </row>
    <row r="528" spans="2:18" ht="9.75" customHeight="1">
      <c r="B528" s="20" t="str">
        <f t="shared" si="18"/>
        <v>October</v>
      </c>
      <c r="C528" s="19"/>
      <c r="D528" s="21">
        <f>IFERROR(IF(N527&lt;=0,"",IF(B527="December",D527+1,D527)),"")</f>
        <v>2056</v>
      </c>
      <c r="E528" s="19"/>
      <c r="F528" s="22">
        <f t="shared" si="19"/>
        <v>742.98647092733597</v>
      </c>
      <c r="G528" s="19"/>
      <c r="H528" s="22">
        <f>IFERROR(F528-J528,"")</f>
        <v>499.65572560934879</v>
      </c>
      <c r="I528" s="19"/>
      <c r="J528" s="22">
        <f>IFERROR(IF(N528&lt;0,0,N528*$F$5/12),"")</f>
        <v>243.33074531798721</v>
      </c>
      <c r="K528" s="19"/>
      <c r="L528" s="24">
        <f>IFERROR(IF(F528&lt;=0,"",L527+H528),"")</f>
        <v>95967.587137507711</v>
      </c>
      <c r="M528" s="19"/>
      <c r="N528" s="25">
        <f>IFERROR(IF(IF(N527&lt;=0,0,IF(N527-H527&lt;0,0,N527-H527))=0,"",IF(N527&lt;=0,0,IF(N527-H527&lt;0,0,N527-H527))),"")</f>
        <v>50782.068588101676</v>
      </c>
    </row>
    <row r="529" spans="2:18" ht="9.75" customHeight="1">
      <c r="B529" s="20" t="str">
        <f t="shared" si="18"/>
        <v>November</v>
      </c>
      <c r="C529" s="19"/>
      <c r="D529" s="21">
        <f>IFERROR(IF(N528&lt;=0,"",IF(B528="December",D528+1,D528)),"")</f>
        <v>2056</v>
      </c>
      <c r="E529" s="19"/>
      <c r="F529" s="22">
        <f t="shared" si="19"/>
        <v>742.98647092733597</v>
      </c>
      <c r="G529" s="19"/>
      <c r="H529" s="22">
        <f>IFERROR(F529-J529,"")</f>
        <v>502.04990929456028</v>
      </c>
      <c r="I529" s="19"/>
      <c r="J529" s="22">
        <f>IFERROR(IF(N529&lt;0,0,N529*$F$5/12),"")</f>
        <v>240.93656163277572</v>
      </c>
      <c r="K529" s="19"/>
      <c r="L529" s="24">
        <f>IFERROR(IF(F529&lt;=0,"",L528+H529),"")</f>
        <v>96469.637046802265</v>
      </c>
      <c r="M529" s="19"/>
      <c r="N529" s="25">
        <f>IFERROR(IF(IF(N528&lt;=0,0,IF(N528-H528&lt;0,0,N528-H528))=0,"",IF(N528&lt;=0,0,IF(N528-H528&lt;0,0,N528-H528))),"")</f>
        <v>50282.412862492325</v>
      </c>
    </row>
    <row r="530" spans="2:18" ht="9.75" customHeight="1">
      <c r="B530" s="20" t="str">
        <f t="shared" si="18"/>
        <v>December</v>
      </c>
      <c r="C530" s="19"/>
      <c r="D530" s="21">
        <f>IFERROR(IF(N529&lt;=0,"",IF(B529="December",D529+1,D529)),"")</f>
        <v>2056</v>
      </c>
      <c r="E530" s="19"/>
      <c r="F530" s="22">
        <f t="shared" si="19"/>
        <v>742.98647092733597</v>
      </c>
      <c r="G530" s="19"/>
      <c r="H530" s="22">
        <f>IFERROR(F530-J530,"")</f>
        <v>504.45556510993003</v>
      </c>
      <c r="I530" s="19"/>
      <c r="J530" s="22">
        <f>IFERROR(IF(N530&lt;0,0,N530*$F$5/12),"")</f>
        <v>238.53090581740597</v>
      </c>
      <c r="K530" s="19"/>
      <c r="L530" s="24">
        <f>IFERROR(IF(F530&lt;=0,"",L529+H530),"")</f>
        <v>96974.092611912201</v>
      </c>
      <c r="M530" s="19"/>
      <c r="N530" s="25">
        <f>IFERROR(IF(IF(N529&lt;=0,0,IF(N529-H529&lt;0,0,N529-H529))=0,"",IF(N529&lt;=0,0,IF(N529-H529&lt;0,0,N529-H529))),"")</f>
        <v>49780.362953197764</v>
      </c>
      <c r="P530" s="28"/>
      <c r="R530" s="28"/>
    </row>
    <row r="531" spans="2:18" ht="9.75" customHeight="1">
      <c r="B531" s="20" t="str">
        <f t="shared" si="18"/>
        <v>January</v>
      </c>
      <c r="C531" s="19"/>
      <c r="D531" s="21">
        <f>IFERROR(IF(N530&lt;=0,"",IF(B530="December",D530+1,D530)),"")</f>
        <v>2057</v>
      </c>
      <c r="E531" s="19"/>
      <c r="F531" s="22">
        <f t="shared" si="19"/>
        <v>742.98647092733597</v>
      </c>
      <c r="G531" s="19"/>
      <c r="H531" s="22">
        <f>IFERROR(F531-J531,"")</f>
        <v>506.87274802608181</v>
      </c>
      <c r="I531" s="19"/>
      <c r="J531" s="22">
        <f>IFERROR(IF(N531&lt;0,0,N531*$F$5/12),"")</f>
        <v>236.11372290125419</v>
      </c>
      <c r="K531" s="19"/>
      <c r="L531" s="24">
        <f>IFERROR(IF(F531&lt;=0,"",L530+H531),"")</f>
        <v>97480.965359938287</v>
      </c>
      <c r="M531" s="19"/>
      <c r="N531" s="25">
        <f>IFERROR(IF(IF(N530&lt;=0,0,IF(N530-H530&lt;0,0,N530-H530))=0,"",IF(N530&lt;=0,0,IF(N530-H530&lt;0,0,N530-H530))),"")</f>
        <v>49275.907388087835</v>
      </c>
    </row>
    <row r="532" spans="2:18" ht="9.75" customHeight="1">
      <c r="B532" s="20" t="str">
        <f t="shared" si="18"/>
        <v>February</v>
      </c>
      <c r="C532" s="19"/>
      <c r="D532" s="21">
        <f>IFERROR(IF(N531&lt;=0,"",IF(B531="December",D531+1,D531)),"")</f>
        <v>2057</v>
      </c>
      <c r="E532" s="19"/>
      <c r="F532" s="22">
        <f t="shared" si="19"/>
        <v>742.98647092733597</v>
      </c>
      <c r="G532" s="19"/>
      <c r="H532" s="22">
        <f>IFERROR(F532-J532,"")</f>
        <v>509.30151327704004</v>
      </c>
      <c r="I532" s="19"/>
      <c r="J532" s="22">
        <f>IFERROR(IF(N532&lt;0,0,N532*$F$5/12),"")</f>
        <v>233.68495765029593</v>
      </c>
      <c r="K532" s="19"/>
      <c r="L532" s="24">
        <f>IFERROR(IF(F532&lt;=0,"",L531+H532),"")</f>
        <v>97990.266873215325</v>
      </c>
      <c r="M532" s="19"/>
      <c r="N532" s="25">
        <f>IFERROR(IF(IF(N531&lt;=0,0,IF(N531-H531&lt;0,0,N531-H531))=0,"",IF(N531&lt;=0,0,IF(N531-H531&lt;0,0,N531-H531))),"")</f>
        <v>48769.034640061756</v>
      </c>
    </row>
    <row r="533" spans="2:18" ht="9.75" customHeight="1">
      <c r="B533" s="20" t="str">
        <f t="shared" si="18"/>
        <v>March</v>
      </c>
      <c r="C533" s="19"/>
      <c r="D533" s="21">
        <f>IFERROR(IF(N532&lt;=0,"",IF(B532="December",D532+1,D532)),"")</f>
        <v>2057</v>
      </c>
      <c r="E533" s="19"/>
      <c r="F533" s="22">
        <f t="shared" si="19"/>
        <v>742.98647092733597</v>
      </c>
      <c r="G533" s="19"/>
      <c r="H533" s="22">
        <f>IFERROR(F533-J533,"")</f>
        <v>511.74191636149249</v>
      </c>
      <c r="I533" s="19"/>
      <c r="J533" s="22">
        <f>IFERROR(IF(N533&lt;0,0,N533*$F$5/12),"")</f>
        <v>231.24455456584346</v>
      </c>
      <c r="K533" s="19"/>
      <c r="L533" s="24">
        <f>IFERROR(IF(F533&lt;=0,"",L532+H533),"")</f>
        <v>98502.008789576823</v>
      </c>
      <c r="M533" s="19"/>
      <c r="N533" s="25">
        <f>IFERROR(IF(IF(N532&lt;=0,0,IF(N532-H532&lt;0,0,N532-H532))=0,"",IF(N532&lt;=0,0,IF(N532-H532&lt;0,0,N532-H532))),"")</f>
        <v>48259.733126784718</v>
      </c>
    </row>
    <row r="534" spans="2:18" ht="9.75" customHeight="1">
      <c r="B534" s="20" t="str">
        <f t="shared" si="18"/>
        <v>April</v>
      </c>
      <c r="C534" s="19"/>
      <c r="D534" s="21">
        <f>IFERROR(IF(N533&lt;=0,"",IF(B533="December",D533+1,D533)),"")</f>
        <v>2057</v>
      </c>
      <c r="E534" s="19"/>
      <c r="F534" s="22">
        <f t="shared" si="19"/>
        <v>742.98647092733597</v>
      </c>
      <c r="G534" s="19"/>
      <c r="H534" s="22">
        <f>IFERROR(F534-J534,"")</f>
        <v>514.19401304405801</v>
      </c>
      <c r="I534" s="19"/>
      <c r="J534" s="22">
        <f>IFERROR(IF(N534&lt;0,0,N534*$F$5/12),"")</f>
        <v>228.79245788327796</v>
      </c>
      <c r="K534" s="19"/>
      <c r="L534" s="24">
        <f>IFERROR(IF(F534&lt;=0,"",L533+H534),"")</f>
        <v>99016.202802620886</v>
      </c>
      <c r="M534" s="19"/>
      <c r="N534" s="25">
        <f>IFERROR(IF(IF(N533&lt;=0,0,IF(N533-H533&lt;0,0,N533-H533))=0,"",IF(N533&lt;=0,0,IF(N533-H533&lt;0,0,N533-H533))),"")</f>
        <v>47747.991210423228</v>
      </c>
    </row>
    <row r="535" spans="2:18" ht="9.75" customHeight="1">
      <c r="B535" s="20" t="str">
        <f t="shared" si="18"/>
        <v>May</v>
      </c>
      <c r="C535" s="19"/>
      <c r="D535" s="21">
        <f>IFERROR(IF(N534&lt;=0,"",IF(B534="December",D534+1,D534)),"")</f>
        <v>2057</v>
      </c>
      <c r="E535" s="19"/>
      <c r="F535" s="22">
        <f t="shared" si="19"/>
        <v>742.98647092733597</v>
      </c>
      <c r="G535" s="19"/>
      <c r="H535" s="22">
        <f>IFERROR(F535-J535,"")</f>
        <v>516.65785935656072</v>
      </c>
      <c r="I535" s="19"/>
      <c r="J535" s="22">
        <f>IFERROR(IF(N535&lt;0,0,N535*$F$5/12),"")</f>
        <v>226.32861157077522</v>
      </c>
      <c r="K535" s="19"/>
      <c r="L535" s="24">
        <f>IFERROR(IF(F535&lt;=0,"",L534+H535),"")</f>
        <v>99532.860661977451</v>
      </c>
      <c r="M535" s="19"/>
      <c r="N535" s="25">
        <f>IFERROR(IF(IF(N534&lt;=0,0,IF(N534-H534&lt;0,0,N534-H534))=0,"",IF(N534&lt;=0,0,IF(N534-H534&lt;0,0,N534-H534))),"")</f>
        <v>47233.797197379172</v>
      </c>
    </row>
    <row r="536" spans="2:18" ht="9.75" customHeight="1">
      <c r="B536" s="20" t="str">
        <f t="shared" si="18"/>
        <v>June</v>
      </c>
      <c r="C536" s="19"/>
      <c r="D536" s="21">
        <f>IFERROR(IF(N535&lt;=0,"",IF(B535="December",D535+1,D535)),"")</f>
        <v>2057</v>
      </c>
      <c r="E536" s="19"/>
      <c r="F536" s="22">
        <f t="shared" si="19"/>
        <v>742.98647092733597</v>
      </c>
      <c r="G536" s="19"/>
      <c r="H536" s="22">
        <f>IFERROR(F536-J536,"")</f>
        <v>519.13351159931096</v>
      </c>
      <c r="I536" s="19"/>
      <c r="J536" s="22">
        <f>IFERROR(IF(N536&lt;0,0,N536*$F$5/12),"")</f>
        <v>223.85295932802504</v>
      </c>
      <c r="K536" s="19"/>
      <c r="L536" s="24">
        <f>IFERROR(IF(F536&lt;=0,"",L535+H536),"")</f>
        <v>100051.99417357676</v>
      </c>
      <c r="M536" s="19"/>
      <c r="N536" s="25">
        <f>IFERROR(IF(IF(N535&lt;=0,0,IF(N535-H535&lt;0,0,N535-H535))=0,"",IF(N535&lt;=0,0,IF(N535-H535&lt;0,0,N535-H535))),"")</f>
        <v>46717.139338022615</v>
      </c>
    </row>
    <row r="537" spans="2:18" ht="9.75" customHeight="1">
      <c r="B537" s="20" t="str">
        <f t="shared" si="18"/>
        <v>July</v>
      </c>
      <c r="C537" s="19"/>
      <c r="D537" s="21">
        <f>IFERROR(IF(N536&lt;=0,"",IF(B536="December",D536+1,D536)),"")</f>
        <v>2057</v>
      </c>
      <c r="E537" s="19"/>
      <c r="F537" s="22">
        <f t="shared" si="19"/>
        <v>742.98647092733597</v>
      </c>
      <c r="G537" s="19"/>
      <c r="H537" s="22">
        <f>IFERROR(F537-J537,"")</f>
        <v>521.62102634239102</v>
      </c>
      <c r="I537" s="19"/>
      <c r="J537" s="22">
        <f>IFERROR(IF(N537&lt;0,0,N537*$F$5/12),"")</f>
        <v>221.36544458494498</v>
      </c>
      <c r="K537" s="19"/>
      <c r="L537" s="24">
        <f>IFERROR(IF(F537&lt;=0,"",L536+H537),"")</f>
        <v>100573.61519991915</v>
      </c>
      <c r="M537" s="19"/>
      <c r="N537" s="25">
        <f>IFERROR(IF(IF(N536&lt;=0,0,IF(N536-H536&lt;0,0,N536-H536))=0,"",IF(N536&lt;=0,0,IF(N536-H536&lt;0,0,N536-H536))),"")</f>
        <v>46198.005826423301</v>
      </c>
    </row>
    <row r="538" spans="2:18" ht="9.75" customHeight="1">
      <c r="B538" s="20" t="str">
        <f t="shared" si="18"/>
        <v>August</v>
      </c>
      <c r="C538" s="19"/>
      <c r="D538" s="21">
        <f>IFERROR(IF(N537&lt;=0,"",IF(B537="December",D537+1,D537)),"")</f>
        <v>2057</v>
      </c>
      <c r="E538" s="19"/>
      <c r="F538" s="22">
        <f t="shared" si="19"/>
        <v>742.98647092733597</v>
      </c>
      <c r="G538" s="19"/>
      <c r="H538" s="22">
        <f>IFERROR(F538-J538,"")</f>
        <v>524.12046042694828</v>
      </c>
      <c r="I538" s="19"/>
      <c r="J538" s="22">
        <f>IFERROR(IF(N538&lt;0,0,N538*$F$5/12),"")</f>
        <v>218.86601050038769</v>
      </c>
      <c r="K538" s="19"/>
      <c r="L538" s="24">
        <f>IFERROR(IF(F538&lt;=0,"",L537+H538),"")</f>
        <v>101097.73566034609</v>
      </c>
      <c r="M538" s="19"/>
      <c r="N538" s="25">
        <f>IFERROR(IF(IF(N537&lt;=0,0,IF(N537-H537&lt;0,0,N537-H537))=0,"",IF(N537&lt;=0,0,IF(N537-H537&lt;0,0,N537-H537))),"")</f>
        <v>45676.384800080908</v>
      </c>
    </row>
    <row r="539" spans="2:18" ht="9.75" customHeight="1">
      <c r="B539" s="20" t="str">
        <f t="shared" si="18"/>
        <v>September</v>
      </c>
      <c r="C539" s="19"/>
      <c r="D539" s="21">
        <f>IFERROR(IF(N538&lt;=0,"",IF(B538="December",D538+1,D538)),"")</f>
        <v>2057</v>
      </c>
      <c r="E539" s="19"/>
      <c r="F539" s="22">
        <f t="shared" si="19"/>
        <v>742.98647092733597</v>
      </c>
      <c r="G539" s="19"/>
      <c r="H539" s="22">
        <f>IFERROR(F539-J539,"")</f>
        <v>526.63187096649403</v>
      </c>
      <c r="I539" s="19"/>
      <c r="J539" s="22">
        <f>IFERROR(IF(N539&lt;0,0,N539*$F$5/12),"")</f>
        <v>216.35459996084191</v>
      </c>
      <c r="K539" s="19"/>
      <c r="L539" s="24">
        <f>IFERROR(IF(F539&lt;=0,"",L538+H539),"")</f>
        <v>101624.36753131259</v>
      </c>
      <c r="M539" s="19"/>
      <c r="N539" s="25">
        <f>IFERROR(IF(IF(N538&lt;=0,0,IF(N538-H538&lt;0,0,N538-H538))=0,"",IF(N538&lt;=0,0,IF(N538-H538&lt;0,0,N538-H538))),"")</f>
        <v>45152.264339653957</v>
      </c>
    </row>
    <row r="540" spans="2:18" ht="9.75" customHeight="1">
      <c r="B540" s="20" t="str">
        <f t="shared" si="18"/>
        <v>October</v>
      </c>
      <c r="C540" s="19"/>
      <c r="D540" s="21">
        <f>IFERROR(IF(N539&lt;=0,"",IF(B539="December",D539+1,D539)),"")</f>
        <v>2057</v>
      </c>
      <c r="E540" s="19"/>
      <c r="F540" s="22">
        <f t="shared" si="19"/>
        <v>742.98647092733597</v>
      </c>
      <c r="G540" s="19"/>
      <c r="H540" s="22">
        <f>IFERROR(F540-J540,"")</f>
        <v>529.15531534820855</v>
      </c>
      <c r="I540" s="19"/>
      <c r="J540" s="22">
        <f>IFERROR(IF(N540&lt;0,0,N540*$F$5/12),"")</f>
        <v>213.83115557912745</v>
      </c>
      <c r="K540" s="19"/>
      <c r="L540" s="24">
        <f>IFERROR(IF(F540&lt;=0,"",L539+H540),"")</f>
        <v>102153.5228466608</v>
      </c>
      <c r="M540" s="19"/>
      <c r="N540" s="25">
        <f>IFERROR(IF(IF(N539&lt;=0,0,IF(N539-H539&lt;0,0,N539-H539))=0,"",IF(N539&lt;=0,0,IF(N539-H539&lt;0,0,N539-H539))),"")</f>
        <v>44625.632468687465</v>
      </c>
    </row>
    <row r="541" spans="2:18" ht="9.75" customHeight="1">
      <c r="B541" s="20" t="str">
        <f t="shared" si="18"/>
        <v>November</v>
      </c>
      <c r="C541" s="19"/>
      <c r="D541" s="21">
        <f>IFERROR(IF(N540&lt;=0,"",IF(B540="December",D540+1,D540)),"")</f>
        <v>2057</v>
      </c>
      <c r="E541" s="19"/>
      <c r="F541" s="22">
        <f t="shared" si="19"/>
        <v>742.98647092733597</v>
      </c>
      <c r="G541" s="19"/>
      <c r="H541" s="22">
        <f>IFERROR(F541-J541,"")</f>
        <v>531.69085123425202</v>
      </c>
      <c r="I541" s="19"/>
      <c r="J541" s="22">
        <f>IFERROR(IF(N541&lt;0,0,N541*$F$5/12),"")</f>
        <v>211.29561969308395</v>
      </c>
      <c r="K541" s="19"/>
      <c r="L541" s="24">
        <f>IFERROR(IF(F541&lt;=0,"",L540+H541),"")</f>
        <v>102685.21369789504</v>
      </c>
      <c r="M541" s="19"/>
      <c r="N541" s="25">
        <f>IFERROR(IF(IF(N540&lt;=0,0,IF(N540-H540&lt;0,0,N540-H540))=0,"",IF(N540&lt;=0,0,IF(N540-H540&lt;0,0,N540-H540))),"")</f>
        <v>44096.477153339256</v>
      </c>
    </row>
    <row r="542" spans="2:18" ht="9.75" customHeight="1">
      <c r="B542" s="20" t="str">
        <f t="shared" si="18"/>
        <v>December</v>
      </c>
      <c r="C542" s="19"/>
      <c r="D542" s="21">
        <f>IFERROR(IF(N541&lt;=0,"",IF(B541="December",D541+1,D541)),"")</f>
        <v>2057</v>
      </c>
      <c r="E542" s="19"/>
      <c r="F542" s="22">
        <f t="shared" si="19"/>
        <v>742.98647092733597</v>
      </c>
      <c r="G542" s="19"/>
      <c r="H542" s="22">
        <f>IFERROR(F542-J542,"")</f>
        <v>534.23853656308279</v>
      </c>
      <c r="I542" s="19"/>
      <c r="J542" s="22">
        <f>IFERROR(IF(N542&lt;0,0,N542*$F$5/12),"")</f>
        <v>208.74793436425318</v>
      </c>
      <c r="K542" s="19"/>
      <c r="L542" s="24">
        <f>IFERROR(IF(F542&lt;=0,"",L541+H542),"")</f>
        <v>103219.45223445812</v>
      </c>
      <c r="M542" s="19"/>
      <c r="N542" s="25">
        <f>IFERROR(IF(IF(N541&lt;=0,0,IF(N541-H541&lt;0,0,N541-H541))=0,"",IF(N541&lt;=0,0,IF(N541-H541&lt;0,0,N541-H541))),"")</f>
        <v>43564.786302105007</v>
      </c>
      <c r="P542" s="28"/>
      <c r="R542" s="28"/>
    </row>
    <row r="543" spans="2:18" ht="9.75" customHeight="1">
      <c r="B543" s="20" t="str">
        <f t="shared" si="18"/>
        <v>January</v>
      </c>
      <c r="C543" s="19"/>
      <c r="D543" s="21">
        <f>IFERROR(IF(N542&lt;=0,"",IF(B542="December",D542+1,D542)),"")</f>
        <v>2058</v>
      </c>
      <c r="E543" s="19"/>
      <c r="F543" s="22">
        <f t="shared" si="19"/>
        <v>742.98647092733597</v>
      </c>
      <c r="G543" s="19"/>
      <c r="H543" s="22">
        <f>IFERROR(F543-J543,"")</f>
        <v>536.79842955078095</v>
      </c>
      <c r="I543" s="19"/>
      <c r="J543" s="22">
        <f>IFERROR(IF(N543&lt;0,0,N543*$F$5/12),"")</f>
        <v>206.18804137655505</v>
      </c>
      <c r="K543" s="19"/>
      <c r="L543" s="24">
        <f>IFERROR(IF(F543&lt;=0,"",L542+H543),"")</f>
        <v>103756.2506640089</v>
      </c>
      <c r="M543" s="19"/>
      <c r="N543" s="25">
        <f>IFERROR(IF(IF(N542&lt;=0,0,IF(N542-H542&lt;0,0,N542-H542))=0,"",IF(N542&lt;=0,0,IF(N542-H542&lt;0,0,N542-H542))),"")</f>
        <v>43030.547765541924</v>
      </c>
    </row>
    <row r="544" spans="2:18" ht="9.75" customHeight="1">
      <c r="B544" s="20" t="str">
        <f t="shared" si="18"/>
        <v>February</v>
      </c>
      <c r="C544" s="19"/>
      <c r="D544" s="21">
        <f>IFERROR(IF(N543&lt;=0,"",IF(B543="December",D543+1,D543)),"")</f>
        <v>2058</v>
      </c>
      <c r="E544" s="19"/>
      <c r="F544" s="22">
        <f t="shared" si="19"/>
        <v>742.98647092733597</v>
      </c>
      <c r="G544" s="19"/>
      <c r="H544" s="22">
        <f>IFERROR(F544-J544,"")</f>
        <v>539.37058869237842</v>
      </c>
      <c r="I544" s="19"/>
      <c r="J544" s="22">
        <f>IFERROR(IF(N544&lt;0,0,N544*$F$5/12),"")</f>
        <v>203.61588223495758</v>
      </c>
      <c r="K544" s="19"/>
      <c r="L544" s="24">
        <f>IFERROR(IF(F544&lt;=0,"",L543+H544),"")</f>
        <v>104295.62125270128</v>
      </c>
      <c r="M544" s="19"/>
      <c r="N544" s="25">
        <f>IFERROR(IF(IF(N543&lt;=0,0,IF(N543-H543&lt;0,0,N543-H543))=0,"",IF(N543&lt;=0,0,IF(N543-H543&lt;0,0,N543-H543))),"")</f>
        <v>42493.749335991146</v>
      </c>
    </row>
    <row r="545" spans="2:18" ht="9.75" customHeight="1">
      <c r="B545" s="20" t="str">
        <f t="shared" si="18"/>
        <v>March</v>
      </c>
      <c r="C545" s="19"/>
      <c r="D545" s="21">
        <f>IFERROR(IF(N544&lt;=0,"",IF(B544="December",D544+1,D544)),"")</f>
        <v>2058</v>
      </c>
      <c r="E545" s="19"/>
      <c r="F545" s="22">
        <f t="shared" si="19"/>
        <v>742.98647092733597</v>
      </c>
      <c r="G545" s="19"/>
      <c r="H545" s="22">
        <f>IFERROR(F545-J545,"")</f>
        <v>541.95507276319609</v>
      </c>
      <c r="I545" s="19"/>
      <c r="J545" s="22">
        <f>IFERROR(IF(N545&lt;0,0,N545*$F$5/12),"")</f>
        <v>201.03139816413992</v>
      </c>
      <c r="K545" s="19"/>
      <c r="L545" s="24">
        <f>IFERROR(IF(F545&lt;=0,"",L544+H545),"")</f>
        <v>104837.57632546448</v>
      </c>
      <c r="M545" s="19"/>
      <c r="N545" s="25">
        <f>IFERROR(IF(IF(N544&lt;=0,0,IF(N544-H544&lt;0,0,N544-H544))=0,"",IF(N544&lt;=0,0,IF(N544-H544&lt;0,0,N544-H544))),"")</f>
        <v>41954.378747298768</v>
      </c>
    </row>
    <row r="546" spans="2:18" ht="9.75" customHeight="1">
      <c r="B546" s="20" t="str">
        <f t="shared" si="18"/>
        <v>April</v>
      </c>
      <c r="C546" s="19"/>
      <c r="D546" s="21">
        <f>IFERROR(IF(N545&lt;=0,"",IF(B545="December",D545+1,D545)),"")</f>
        <v>2058</v>
      </c>
      <c r="E546" s="19"/>
      <c r="F546" s="22">
        <f t="shared" si="19"/>
        <v>742.98647092733597</v>
      </c>
      <c r="G546" s="19"/>
      <c r="H546" s="22">
        <f>IFERROR(F546-J546,"")</f>
        <v>544.55194082018636</v>
      </c>
      <c r="I546" s="19"/>
      <c r="J546" s="22">
        <f>IFERROR(IF(N546&lt;0,0,N546*$F$5/12),"")</f>
        <v>198.43453010714964</v>
      </c>
      <c r="K546" s="19"/>
      <c r="L546" s="24">
        <f>IFERROR(IF(F546&lt;=0,"",L545+H546),"")</f>
        <v>105382.12826628466</v>
      </c>
      <c r="M546" s="19"/>
      <c r="N546" s="25">
        <f>IFERROR(IF(IF(N545&lt;=0,0,IF(N545-H545&lt;0,0,N545-H545))=0,"",IF(N545&lt;=0,0,IF(N545-H545&lt;0,0,N545-H545))),"")</f>
        <v>41412.423674535574</v>
      </c>
    </row>
    <row r="547" spans="2:18" ht="9.75" customHeight="1">
      <c r="B547" s="20" t="str">
        <f t="shared" si="18"/>
        <v>May</v>
      </c>
      <c r="C547" s="19"/>
      <c r="D547" s="21">
        <f>IFERROR(IF(N546&lt;=0,"",IF(B546="December",D546+1,D546)),"")</f>
        <v>2058</v>
      </c>
      <c r="E547" s="19"/>
      <c r="F547" s="22">
        <f t="shared" si="19"/>
        <v>742.98647092733597</v>
      </c>
      <c r="G547" s="19"/>
      <c r="H547" s="22">
        <f>IFERROR(F547-J547,"")</f>
        <v>547.16125220328308</v>
      </c>
      <c r="I547" s="19"/>
      <c r="J547" s="22">
        <f>IFERROR(IF(N547&lt;0,0,N547*$F$5/12),"")</f>
        <v>195.82521872405289</v>
      </c>
      <c r="K547" s="19"/>
      <c r="L547" s="24">
        <f>IFERROR(IF(F547&lt;=0,"",L546+H547),"")</f>
        <v>105929.28951848795</v>
      </c>
      <c r="M547" s="19"/>
      <c r="N547" s="25">
        <f>IFERROR(IF(IF(N546&lt;=0,0,IF(N546-H546&lt;0,0,N546-H546))=0,"",IF(N546&lt;=0,0,IF(N546-H546&lt;0,0,N546-H546))),"")</f>
        <v>40867.871733715387</v>
      </c>
    </row>
    <row r="548" spans="2:18" ht="9.75" customHeight="1">
      <c r="B548" s="20" t="str">
        <f t="shared" si="18"/>
        <v>June</v>
      </c>
      <c r="C548" s="19"/>
      <c r="D548" s="21">
        <f>IFERROR(IF(N547&lt;=0,"",IF(B547="December",D547+1,D547)),"")</f>
        <v>2058</v>
      </c>
      <c r="E548" s="19"/>
      <c r="F548" s="22">
        <f t="shared" si="19"/>
        <v>742.98647092733597</v>
      </c>
      <c r="G548" s="19"/>
      <c r="H548" s="22">
        <f>IFERROR(F548-J548,"")</f>
        <v>549.78306653675713</v>
      </c>
      <c r="I548" s="19"/>
      <c r="J548" s="22">
        <f>IFERROR(IF(N548&lt;0,0,N548*$F$5/12),"")</f>
        <v>193.20340439057884</v>
      </c>
      <c r="K548" s="19"/>
      <c r="L548" s="24">
        <f>IFERROR(IF(F548&lt;=0,"",L547+H548),"")</f>
        <v>106479.0725850247</v>
      </c>
      <c r="M548" s="19"/>
      <c r="N548" s="25">
        <f>IFERROR(IF(IF(N547&lt;=0,0,IF(N547-H547&lt;0,0,N547-H547))=0,"",IF(N547&lt;=0,0,IF(N547-H547&lt;0,0,N547-H547))),"")</f>
        <v>40320.710481512106</v>
      </c>
    </row>
    <row r="549" spans="2:18" ht="9.75" customHeight="1">
      <c r="B549" s="20" t="str">
        <f t="shared" si="18"/>
        <v>July</v>
      </c>
      <c r="C549" s="19"/>
      <c r="D549" s="21">
        <f>IFERROR(IF(N548&lt;=0,"",IF(B548="December",D548+1,D548)),"")</f>
        <v>2058</v>
      </c>
      <c r="E549" s="19"/>
      <c r="F549" s="22">
        <f t="shared" si="19"/>
        <v>742.98647092733597</v>
      </c>
      <c r="G549" s="19"/>
      <c r="H549" s="22">
        <f>IFERROR(F549-J549,"")</f>
        <v>552.41744373057907</v>
      </c>
      <c r="I549" s="19"/>
      <c r="J549" s="22">
        <f>IFERROR(IF(N549&lt;0,0,N549*$F$5/12),"")</f>
        <v>190.56902719675688</v>
      </c>
      <c r="K549" s="19"/>
      <c r="L549" s="24">
        <f>IFERROR(IF(F549&lt;=0,"",L548+H549),"")</f>
        <v>107031.49002875527</v>
      </c>
      <c r="M549" s="19"/>
      <c r="N549" s="25">
        <f>IFERROR(IF(IF(N548&lt;=0,0,IF(N548-H548&lt;0,0,N548-H548))=0,"",IF(N548&lt;=0,0,IF(N548-H548&lt;0,0,N548-H548))),"")</f>
        <v>39770.927414975347</v>
      </c>
    </row>
    <row r="550" spans="2:18" ht="9.75" customHeight="1">
      <c r="B550" s="20" t="str">
        <f t="shared" si="18"/>
        <v>August</v>
      </c>
      <c r="C550" s="19"/>
      <c r="D550" s="21">
        <f>IFERROR(IF(N549&lt;=0,"",IF(B549="December",D549+1,D549)),"")</f>
        <v>2058</v>
      </c>
      <c r="E550" s="19"/>
      <c r="F550" s="22">
        <f t="shared" si="19"/>
        <v>742.98647092733597</v>
      </c>
      <c r="G550" s="19"/>
      <c r="H550" s="22">
        <f>IFERROR(F550-J550,"")</f>
        <v>555.06444398178814</v>
      </c>
      <c r="I550" s="19"/>
      <c r="J550" s="22">
        <f>IFERROR(IF(N550&lt;0,0,N550*$F$5/12),"")</f>
        <v>187.92202694554786</v>
      </c>
      <c r="K550" s="19"/>
      <c r="L550" s="24">
        <f>IFERROR(IF(F550&lt;=0,"",L549+H550),"")</f>
        <v>107586.55447273706</v>
      </c>
      <c r="M550" s="19"/>
      <c r="N550" s="25">
        <f>IFERROR(IF(IF(N549&lt;=0,0,IF(N549-H549&lt;0,0,N549-H549))=0,"",IF(N549&lt;=0,0,IF(N549-H549&lt;0,0,N549-H549))),"")</f>
        <v>39218.50997124477</v>
      </c>
    </row>
    <row r="551" spans="2:18" ht="9.75" customHeight="1">
      <c r="B551" s="20" t="str">
        <f t="shared" si="18"/>
        <v>September</v>
      </c>
      <c r="C551" s="19"/>
      <c r="D551" s="21">
        <f>IFERROR(IF(N550&lt;=0,"",IF(B550="December",D550+1,D550)),"")</f>
        <v>2058</v>
      </c>
      <c r="E551" s="19"/>
      <c r="F551" s="22">
        <f t="shared" si="19"/>
        <v>742.98647092733597</v>
      </c>
      <c r="G551" s="19"/>
      <c r="H551" s="22">
        <f>IFERROR(F551-J551,"")</f>
        <v>557.72412777586749</v>
      </c>
      <c r="I551" s="19"/>
      <c r="J551" s="22">
        <f>IFERROR(IF(N551&lt;0,0,N551*$F$5/12),"")</f>
        <v>185.26234315146846</v>
      </c>
      <c r="K551" s="19"/>
      <c r="L551" s="24">
        <f>IFERROR(IF(F551&lt;=0,"",L550+H551),"")</f>
        <v>108144.27860051293</v>
      </c>
      <c r="M551" s="19"/>
      <c r="N551" s="25">
        <f>IFERROR(IF(IF(N550&lt;=0,0,IF(N550-H550&lt;0,0,N550-H550))=0,"",IF(N550&lt;=0,0,IF(N550-H550&lt;0,0,N550-H550))),"")</f>
        <v>38663.445527262978</v>
      </c>
    </row>
    <row r="552" spans="2:18" ht="9.75" customHeight="1">
      <c r="B552" s="20" t="str">
        <f t="shared" si="18"/>
        <v>October</v>
      </c>
      <c r="C552" s="19"/>
      <c r="D552" s="21">
        <f>IFERROR(IF(N551&lt;=0,"",IF(B551="December",D551+1,D551)),"")</f>
        <v>2058</v>
      </c>
      <c r="E552" s="19"/>
      <c r="F552" s="22">
        <f t="shared" si="19"/>
        <v>742.98647092733597</v>
      </c>
      <c r="G552" s="19"/>
      <c r="H552" s="22">
        <f>IFERROR(F552-J552,"")</f>
        <v>560.39655588812684</v>
      </c>
      <c r="I552" s="19"/>
      <c r="J552" s="22">
        <f>IFERROR(IF(N552&lt;0,0,N552*$F$5/12),"")</f>
        <v>182.5899150392091</v>
      </c>
      <c r="K552" s="19"/>
      <c r="L552" s="24">
        <f>IFERROR(IF(F552&lt;=0,"",L551+H552),"")</f>
        <v>108704.67515640106</v>
      </c>
      <c r="M552" s="19"/>
      <c r="N552" s="25">
        <f>IFERROR(IF(IF(N551&lt;=0,0,IF(N551-H551&lt;0,0,N551-H551))=0,"",IF(N551&lt;=0,0,IF(N551-H551&lt;0,0,N551-H551))),"")</f>
        <v>38105.721399487113</v>
      </c>
    </row>
    <row r="553" spans="2:18" ht="9.75" customHeight="1">
      <c r="B553" s="20" t="str">
        <f t="shared" si="18"/>
        <v>November</v>
      </c>
      <c r="C553" s="19"/>
      <c r="D553" s="21">
        <f>IFERROR(IF(N552&lt;=0,"",IF(B552="December",D552+1,D552)),"")</f>
        <v>2058</v>
      </c>
      <c r="E553" s="19"/>
      <c r="F553" s="22">
        <f t="shared" si="19"/>
        <v>742.98647092733597</v>
      </c>
      <c r="G553" s="19"/>
      <c r="H553" s="22">
        <f>IFERROR(F553-J553,"")</f>
        <v>563.08178938509081</v>
      </c>
      <c r="I553" s="19"/>
      <c r="J553" s="22">
        <f>IFERROR(IF(N553&lt;0,0,N553*$F$5/12),"")</f>
        <v>179.90468154224516</v>
      </c>
      <c r="K553" s="19"/>
      <c r="L553" s="24">
        <f>IFERROR(IF(F553&lt;=0,"",L552+H553),"")</f>
        <v>109267.75694578615</v>
      </c>
      <c r="M553" s="19"/>
      <c r="N553" s="25">
        <f>IFERROR(IF(IF(N552&lt;=0,0,IF(N552-H552&lt;0,0,N552-H552))=0,"",IF(N552&lt;=0,0,IF(N552-H552&lt;0,0,N552-H552))),"")</f>
        <v>37545.324843598988</v>
      </c>
    </row>
    <row r="554" spans="2:18" ht="9.75" customHeight="1">
      <c r="B554" s="20" t="str">
        <f t="shared" si="18"/>
        <v>December</v>
      </c>
      <c r="C554" s="19"/>
      <c r="D554" s="21">
        <f>IFERROR(IF(N553&lt;=0,"",IF(B553="December",D553+1,D553)),"")</f>
        <v>2058</v>
      </c>
      <c r="E554" s="19"/>
      <c r="F554" s="22">
        <f t="shared" si="19"/>
        <v>742.98647092733597</v>
      </c>
      <c r="G554" s="19"/>
      <c r="H554" s="22">
        <f>IFERROR(F554-J554,"")</f>
        <v>565.77988962589438</v>
      </c>
      <c r="I554" s="19"/>
      <c r="J554" s="22">
        <f>IFERROR(IF(N554&lt;0,0,N554*$F$5/12),"")</f>
        <v>177.20658130144159</v>
      </c>
      <c r="K554" s="19"/>
      <c r="L554" s="24">
        <f>IFERROR(IF(F554&lt;=0,"",L553+H554),"")</f>
        <v>109833.53683541204</v>
      </c>
      <c r="M554" s="19"/>
      <c r="N554" s="25">
        <f>IFERROR(IF(IF(N553&lt;=0,0,IF(N553-H553&lt;0,0,N553-H553))=0,"",IF(N553&lt;=0,0,IF(N553-H553&lt;0,0,N553-H553))),"")</f>
        <v>36982.243054213897</v>
      </c>
    </row>
    <row r="555" spans="2:18" ht="9.75" customHeight="1">
      <c r="B555" s="20" t="str">
        <f t="shared" si="18"/>
        <v>January</v>
      </c>
      <c r="C555" s="19"/>
      <c r="D555" s="21">
        <f>IFERROR(IF(N554&lt;=0,"",IF(B554="December",D554+1,D554)),"")</f>
        <v>2059</v>
      </c>
      <c r="E555" s="19"/>
      <c r="F555" s="22">
        <f t="shared" si="19"/>
        <v>742.98647092733597</v>
      </c>
      <c r="G555" s="19"/>
      <c r="H555" s="22">
        <f>IFERROR(F555-J555,"")</f>
        <v>568.4909182636851</v>
      </c>
      <c r="I555" s="19"/>
      <c r="J555" s="22">
        <f>IFERROR(IF(N555&lt;0,0,N555*$F$5/12),"")</f>
        <v>174.49555266365084</v>
      </c>
      <c r="K555" s="19"/>
      <c r="L555" s="24">
        <f>IFERROR(IF(F555&lt;=0,"",L554+H555),"")</f>
        <v>110402.02775367573</v>
      </c>
      <c r="M555" s="19"/>
      <c r="N555" s="25">
        <f>IFERROR(IF(IF(N554&lt;=0,0,IF(N554-H554&lt;0,0,N554-H554))=0,"",IF(N554&lt;=0,0,IF(N554-H554&lt;0,0,N554-H554))),"")</f>
        <v>36416.463164588</v>
      </c>
      <c r="P555" s="28"/>
      <c r="R555" s="28"/>
    </row>
    <row r="556" spans="2:18" ht="9.75" customHeight="1">
      <c r="B556" s="20" t="str">
        <f t="shared" si="18"/>
        <v>February</v>
      </c>
      <c r="C556" s="19"/>
      <c r="D556" s="21">
        <f>IFERROR(IF(N555&lt;=0,"",IF(B555="December",D555+1,D555)),"")</f>
        <v>2059</v>
      </c>
      <c r="E556" s="19"/>
      <c r="F556" s="22">
        <f t="shared" si="19"/>
        <v>742.98647092733597</v>
      </c>
      <c r="G556" s="19"/>
      <c r="H556" s="22">
        <f>IFERROR(F556-J556,"")</f>
        <v>571.21493724703191</v>
      </c>
      <c r="I556" s="19"/>
      <c r="J556" s="22">
        <f>IFERROR(IF(N556&lt;0,0,N556*$F$5/12),"")</f>
        <v>171.77153368030403</v>
      </c>
      <c r="K556" s="19"/>
      <c r="L556" s="24">
        <f>IFERROR(IF(F556&lt;=0,"",L555+H556),"")</f>
        <v>110973.24269092277</v>
      </c>
      <c r="M556" s="19"/>
      <c r="N556" s="25">
        <f>IFERROR(IF(IF(N555&lt;=0,0,IF(N555-H555&lt;0,0,N555-H555))=0,"",IF(N555&lt;=0,0,IF(N555-H555&lt;0,0,N555-H555))),"")</f>
        <v>35847.972246324316</v>
      </c>
    </row>
    <row r="557" spans="2:18" ht="9.75" customHeight="1">
      <c r="B557" s="20" t="str">
        <f t="shared" si="18"/>
        <v>March</v>
      </c>
      <c r="C557" s="19"/>
      <c r="D557" s="21">
        <f>IFERROR(IF(N556&lt;=0,"",IF(B556="December",D556+1,D556)),"")</f>
        <v>2059</v>
      </c>
      <c r="E557" s="19"/>
      <c r="F557" s="22">
        <f t="shared" si="19"/>
        <v>742.98647092733597</v>
      </c>
      <c r="G557" s="19"/>
      <c r="H557" s="22">
        <f>IFERROR(F557-J557,"")</f>
        <v>573.95200882134066</v>
      </c>
      <c r="I557" s="19"/>
      <c r="J557" s="22">
        <f>IFERROR(IF(N557&lt;0,0,N557*$F$5/12),"")</f>
        <v>169.03446210599535</v>
      </c>
      <c r="K557" s="19"/>
      <c r="L557" s="24">
        <f>IFERROR(IF(F557&lt;=0,"",L556+H557),"")</f>
        <v>111547.19469974411</v>
      </c>
      <c r="M557" s="19"/>
      <c r="N557" s="25">
        <f>IFERROR(IF(IF(N556&lt;=0,0,IF(N556-H556&lt;0,0,N556-H556))=0,"",IF(N556&lt;=0,0,IF(N556-H556&lt;0,0,N556-H556))),"")</f>
        <v>35276.757309077286</v>
      </c>
    </row>
    <row r="558" spans="2:18" ht="9.75" customHeight="1">
      <c r="B558" s="20" t="str">
        <f t="shared" si="18"/>
        <v>April</v>
      </c>
      <c r="C558" s="19"/>
      <c r="D558" s="21">
        <f>IFERROR(IF(N557&lt;=0,"",IF(B557="December",D557+1,D557)),"")</f>
        <v>2059</v>
      </c>
      <c r="E558" s="19"/>
      <c r="F558" s="22">
        <f t="shared" si="19"/>
        <v>742.98647092733597</v>
      </c>
      <c r="G558" s="19"/>
      <c r="H558" s="22">
        <f>IFERROR(F558-J558,"")</f>
        <v>576.70219553027619</v>
      </c>
      <c r="I558" s="19"/>
      <c r="J558" s="22">
        <f>IFERROR(IF(N558&lt;0,0,N558*$F$5/12),"")</f>
        <v>166.28427539705976</v>
      </c>
      <c r="K558" s="19"/>
      <c r="L558" s="24">
        <f>IFERROR(IF(F558&lt;=0,"",L557+H558),"")</f>
        <v>112123.89689527439</v>
      </c>
      <c r="M558" s="19"/>
      <c r="N558" s="25">
        <f>IFERROR(IF(IF(N557&lt;=0,0,IF(N557-H557&lt;0,0,N557-H557))=0,"",IF(N557&lt;=0,0,IF(N557-H557&lt;0,0,N557-H557))),"")</f>
        <v>34702.805300255946</v>
      </c>
    </row>
    <row r="559" spans="2:18" ht="9.75" customHeight="1">
      <c r="B559" s="20" t="str">
        <f t="shared" si="18"/>
        <v>May</v>
      </c>
      <c r="C559" s="19"/>
      <c r="D559" s="21">
        <f>IFERROR(IF(N558&lt;=0,"",IF(B558="December",D558+1,D558)),"")</f>
        <v>2059</v>
      </c>
      <c r="E559" s="19"/>
      <c r="F559" s="22">
        <f t="shared" si="19"/>
        <v>742.98647092733597</v>
      </c>
      <c r="G559" s="19"/>
      <c r="H559" s="22">
        <f>IFERROR(F559-J559,"")</f>
        <v>579.46556021719209</v>
      </c>
      <c r="I559" s="19"/>
      <c r="J559" s="22">
        <f>IFERROR(IF(N559&lt;0,0,N559*$F$5/12),"")</f>
        <v>163.52091071014385</v>
      </c>
      <c r="K559" s="19"/>
      <c r="L559" s="24">
        <f>IFERROR(IF(F559&lt;=0,"",L558+H559),"")</f>
        <v>112703.36245549159</v>
      </c>
      <c r="M559" s="19"/>
      <c r="N559" s="25">
        <f>IFERROR(IF(IF(N558&lt;=0,0,IF(N558-H558&lt;0,0,N558-H558))=0,"",IF(N558&lt;=0,0,IF(N558-H558&lt;0,0,N558-H558))),"")</f>
        <v>34126.103104725669</v>
      </c>
    </row>
    <row r="560" spans="2:18" ht="9.75" customHeight="1">
      <c r="B560" s="20" t="str">
        <f t="shared" si="18"/>
        <v>June</v>
      </c>
      <c r="C560" s="19"/>
      <c r="D560" s="21">
        <f>IFERROR(IF(N559&lt;=0,"",IF(B559="December",D559+1,D559)),"")</f>
        <v>2059</v>
      </c>
      <c r="E560" s="19"/>
      <c r="F560" s="22">
        <f t="shared" si="19"/>
        <v>742.98647092733597</v>
      </c>
      <c r="G560" s="19"/>
      <c r="H560" s="22">
        <f>IFERROR(F560-J560,"")</f>
        <v>582.24216602656611</v>
      </c>
      <c r="I560" s="19"/>
      <c r="J560" s="22">
        <f>IFERROR(IF(N560&lt;0,0,N560*$F$5/12),"")</f>
        <v>160.74430490076981</v>
      </c>
      <c r="K560" s="19"/>
      <c r="L560" s="24">
        <f>IFERROR(IF(F560&lt;=0,"",L559+H560),"")</f>
        <v>113285.60462151816</v>
      </c>
      <c r="M560" s="19"/>
      <c r="N560" s="25">
        <f>IFERROR(IF(IF(N559&lt;=0,0,IF(N559-H559&lt;0,0,N559-H559))=0,"",IF(N559&lt;=0,0,IF(N559-H559&lt;0,0,N559-H559))),"")</f>
        <v>33546.637544508478</v>
      </c>
    </row>
    <row r="561" spans="2:18" ht="9.75" customHeight="1">
      <c r="B561" s="20" t="str">
        <f t="shared" si="18"/>
        <v>July</v>
      </c>
      <c r="C561" s="19"/>
      <c r="D561" s="21">
        <f>IFERROR(IF(N560&lt;=0,"",IF(B560="December",D560+1,D560)),"")</f>
        <v>2059</v>
      </c>
      <c r="E561" s="19"/>
      <c r="F561" s="22">
        <f t="shared" si="19"/>
        <v>742.98647092733597</v>
      </c>
      <c r="G561" s="19"/>
      <c r="H561" s="22">
        <f>IFERROR(F561-J561,"")</f>
        <v>585.03207640544349</v>
      </c>
      <c r="I561" s="19"/>
      <c r="J561" s="22">
        <f>IFERROR(IF(N561&lt;0,0,N561*$F$5/12),"")</f>
        <v>157.95439452189248</v>
      </c>
      <c r="K561" s="19"/>
      <c r="L561" s="24">
        <f>IFERROR(IF(F561&lt;=0,"",L560+H561),"")</f>
        <v>113870.6366979236</v>
      </c>
      <c r="M561" s="19"/>
      <c r="N561" s="25">
        <f>IFERROR(IF(IF(N560&lt;=0,0,IF(N560-H560&lt;0,0,N560-H560))=0,"",IF(N560&lt;=0,0,IF(N560-H560&lt;0,0,N560-H560))),"")</f>
        <v>32964.39537848191</v>
      </c>
    </row>
    <row r="562" spans="2:18" ht="9.75" customHeight="1">
      <c r="B562" s="20" t="str">
        <f t="shared" si="18"/>
        <v>August</v>
      </c>
      <c r="C562" s="19"/>
      <c r="D562" s="21">
        <f>IFERROR(IF(N561&lt;=0,"",IF(B561="December",D561+1,D561)),"")</f>
        <v>2059</v>
      </c>
      <c r="E562" s="19"/>
      <c r="F562" s="22">
        <f t="shared" si="19"/>
        <v>742.98647092733597</v>
      </c>
      <c r="G562" s="19"/>
      <c r="H562" s="22">
        <f>IFERROR(F562-J562,"")</f>
        <v>587.83535510488628</v>
      </c>
      <c r="I562" s="19"/>
      <c r="J562" s="22">
        <f>IFERROR(IF(N562&lt;0,0,N562*$F$5/12),"")</f>
        <v>155.15111582244973</v>
      </c>
      <c r="K562" s="19"/>
      <c r="L562" s="24">
        <f>IFERROR(IF(F562&lt;=0,"",L561+H562),"")</f>
        <v>114458.4720530285</v>
      </c>
      <c r="M562" s="19"/>
      <c r="N562" s="25">
        <f>IFERROR(IF(IF(N561&lt;=0,0,IF(N561-H561&lt;0,0,N561-H561))=0,"",IF(N561&lt;=0,0,IF(N561-H561&lt;0,0,N561-H561))),"")</f>
        <v>32379.363302076465</v>
      </c>
    </row>
    <row r="563" spans="2:18" ht="9.75" customHeight="1">
      <c r="B563" s="20" t="str">
        <f t="shared" si="18"/>
        <v>September</v>
      </c>
      <c r="C563" s="19"/>
      <c r="D563" s="21">
        <f>IFERROR(IF(N562&lt;=0,"",IF(B562="December",D562+1,D562)),"")</f>
        <v>2059</v>
      </c>
      <c r="E563" s="19"/>
      <c r="F563" s="22">
        <f t="shared" si="19"/>
        <v>742.98647092733597</v>
      </c>
      <c r="G563" s="19"/>
      <c r="H563" s="22">
        <f>IFERROR(F563-J563,"")</f>
        <v>590.65206618143043</v>
      </c>
      <c r="I563" s="19"/>
      <c r="J563" s="22">
        <f>IFERROR(IF(N563&lt;0,0,N563*$F$5/12),"")</f>
        <v>152.33440474590549</v>
      </c>
      <c r="K563" s="19"/>
      <c r="L563" s="24">
        <f>IFERROR(IF(F563&lt;=0,"",L562+H563),"")</f>
        <v>115049.12411920993</v>
      </c>
      <c r="M563" s="19"/>
      <c r="N563" s="25">
        <f>IFERROR(IF(IF(N562&lt;=0,0,IF(N562-H562&lt;0,0,N562-H562))=0,"",IF(N562&lt;=0,0,IF(N562-H562&lt;0,0,N562-H562))),"")</f>
        <v>31791.527946971579</v>
      </c>
    </row>
    <row r="564" spans="2:18" ht="9.75" customHeight="1">
      <c r="B564" s="20" t="str">
        <f t="shared" ref="B564:B627" si="20">IF(B563="January","February",IF(B563="February","March",IF(B563="March","April",IF(B563="April","May",IF(B563="May","June",IF(B563="June","July",IF(B563="July","August",IF(B563="August","September",IF(B563="September","October",IF(B563="October","November",IF(B563="November","December",IF(B563="December","January",0))))))))))))</f>
        <v>October</v>
      </c>
      <c r="C564" s="19"/>
      <c r="D564" s="21">
        <f>IFERROR(IF(N563&lt;=0,"",IF(B563="December",D563+1,D563)),"")</f>
        <v>2059</v>
      </c>
      <c r="E564" s="19"/>
      <c r="F564" s="22">
        <f t="shared" si="19"/>
        <v>742.98647092733597</v>
      </c>
      <c r="G564" s="19"/>
      <c r="H564" s="22">
        <f>IFERROR(F564-J564,"")</f>
        <v>593.48227399854989</v>
      </c>
      <c r="I564" s="19"/>
      <c r="J564" s="22">
        <f>IFERROR(IF(N564&lt;0,0,N564*$F$5/12),"")</f>
        <v>149.50419692878611</v>
      </c>
      <c r="K564" s="19"/>
      <c r="L564" s="24">
        <f>IFERROR(IF(F564&lt;=0,"",L563+H564),"")</f>
        <v>115642.60639320848</v>
      </c>
      <c r="M564" s="19"/>
      <c r="N564" s="25">
        <f>IFERROR(IF(IF(N563&lt;=0,0,IF(N563-H563&lt;0,0,N563-H563))=0,"",IF(N563&lt;=0,0,IF(N563-H563&lt;0,0,N563-H563))),"")</f>
        <v>31200.875880790147</v>
      </c>
    </row>
    <row r="565" spans="2:18" ht="9.75" customHeight="1">
      <c r="B565" s="20" t="str">
        <f t="shared" si="20"/>
        <v>November</v>
      </c>
      <c r="C565" s="19"/>
      <c r="D565" s="21">
        <f>IFERROR(IF(N564&lt;=0,"",IF(B564="December",D564+1,D564)),"")</f>
        <v>2059</v>
      </c>
      <c r="E565" s="19"/>
      <c r="F565" s="22">
        <f t="shared" ref="F565:F614" si="21">IF(N564&lt;F564,N564,F564)</f>
        <v>742.98647092733597</v>
      </c>
      <c r="G565" s="19"/>
      <c r="H565" s="22">
        <f>IFERROR(F565-J565,"")</f>
        <v>596.3260432281262</v>
      </c>
      <c r="I565" s="19"/>
      <c r="J565" s="22">
        <f>IFERROR(IF(N565&lt;0,0,N565*$F$5/12),"")</f>
        <v>146.66042769920975</v>
      </c>
      <c r="K565" s="19"/>
      <c r="L565" s="24">
        <f>IFERROR(IF(F565&lt;=0,"",L564+H565),"")</f>
        <v>116238.9324364366</v>
      </c>
      <c r="M565" s="19"/>
      <c r="N565" s="25">
        <f>IFERROR(IF(IF(N564&lt;=0,0,IF(N564-H564&lt;0,0,N564-H564))=0,"",IF(N564&lt;=0,0,IF(N564-H564&lt;0,0,N564-H564))),"")</f>
        <v>30607.393606791597</v>
      </c>
    </row>
    <row r="566" spans="2:18" ht="9.75" customHeight="1">
      <c r="B566" s="20" t="str">
        <f t="shared" si="20"/>
        <v>December</v>
      </c>
      <c r="C566" s="19"/>
      <c r="D566" s="21">
        <f>IFERROR(IF(N565&lt;=0,"",IF(B565="December",D565+1,D565)),"")</f>
        <v>2059</v>
      </c>
      <c r="E566" s="19"/>
      <c r="F566" s="22">
        <f t="shared" si="21"/>
        <v>742.98647092733597</v>
      </c>
      <c r="G566" s="19"/>
      <c r="H566" s="22">
        <f>IFERROR(F566-J566,"")</f>
        <v>599.18343885192769</v>
      </c>
      <c r="I566" s="19"/>
      <c r="J566" s="22">
        <f>IFERROR(IF(N566&lt;0,0,N566*$F$5/12),"")</f>
        <v>143.80303207540831</v>
      </c>
      <c r="K566" s="19"/>
      <c r="L566" s="24">
        <f>IFERROR(IF(F566&lt;=0,"",L565+H566),"")</f>
        <v>116838.11587528854</v>
      </c>
      <c r="M566" s="19"/>
      <c r="N566" s="25">
        <f>IFERROR(IF(IF(N565&lt;=0,0,IF(N565-H565&lt;0,0,N565-H565))=0,"",IF(N565&lt;=0,0,IF(N565-H565&lt;0,0,N565-H565))),"")</f>
        <v>30011.067563563469</v>
      </c>
      <c r="P566" s="28"/>
      <c r="R566" s="28"/>
    </row>
    <row r="567" spans="2:18" ht="9.75" customHeight="1">
      <c r="B567" s="20" t="str">
        <f t="shared" si="20"/>
        <v>January</v>
      </c>
      <c r="C567" s="19"/>
      <c r="D567" s="21">
        <f>IFERROR(IF(N566&lt;=0,"",IF(B566="December",D566+1,D566)),"")</f>
        <v>2060</v>
      </c>
      <c r="E567" s="19"/>
      <c r="F567" s="22">
        <f t="shared" si="21"/>
        <v>742.98647092733597</v>
      </c>
      <c r="G567" s="19"/>
      <c r="H567" s="22">
        <f>IFERROR(F567-J567,"")</f>
        <v>602.05452616309321</v>
      </c>
      <c r="I567" s="19"/>
      <c r="J567" s="22">
        <f>IFERROR(IF(N567&lt;0,0,N567*$F$5/12),"")</f>
        <v>140.93194476424281</v>
      </c>
      <c r="K567" s="19"/>
      <c r="L567" s="24">
        <f>IFERROR(IF(F567&lt;=0,"",L566+H567),"")</f>
        <v>117440.17040145163</v>
      </c>
      <c r="M567" s="19"/>
      <c r="N567" s="25">
        <f>IFERROR(IF(IF(N566&lt;=0,0,IF(N566-H566&lt;0,0,N566-H566))=0,"",IF(N566&lt;=0,0,IF(N566-H566&lt;0,0,N566-H566))),"")</f>
        <v>29411.884124711542</v>
      </c>
    </row>
    <row r="568" spans="2:18" ht="9.75" customHeight="1">
      <c r="B568" s="20" t="str">
        <f t="shared" si="20"/>
        <v>February</v>
      </c>
      <c r="C568" s="19"/>
      <c r="D568" s="21">
        <f>IFERROR(IF(N567&lt;=0,"",IF(B567="December",D567+1,D567)),"")</f>
        <v>2060</v>
      </c>
      <c r="E568" s="19"/>
      <c r="F568" s="22">
        <f t="shared" si="21"/>
        <v>742.98647092733597</v>
      </c>
      <c r="G568" s="19"/>
      <c r="H568" s="22">
        <f>IFERROR(F568-J568,"")</f>
        <v>604.93937076762461</v>
      </c>
      <c r="I568" s="19"/>
      <c r="J568" s="22">
        <f>IFERROR(IF(N568&lt;0,0,N568*$F$5/12),"")</f>
        <v>138.04710015971133</v>
      </c>
      <c r="K568" s="19"/>
      <c r="L568" s="24">
        <f>IFERROR(IF(F568&lt;=0,"",L567+H568),"")</f>
        <v>118045.10977221925</v>
      </c>
      <c r="M568" s="19"/>
      <c r="N568" s="25">
        <f>IFERROR(IF(IF(N567&lt;=0,0,IF(N567-H567&lt;0,0,N567-H567))=0,"",IF(N567&lt;=0,0,IF(N567-H567&lt;0,0,N567-H567))),"")</f>
        <v>28809.829598548447</v>
      </c>
    </row>
    <row r="569" spans="2:18" ht="9.75" customHeight="1">
      <c r="B569" s="20" t="str">
        <f t="shared" si="20"/>
        <v>March</v>
      </c>
      <c r="C569" s="19"/>
      <c r="D569" s="21">
        <f>IFERROR(IF(N568&lt;=0,"",IF(B568="December",D568+1,D568)),"")</f>
        <v>2060</v>
      </c>
      <c r="E569" s="19"/>
      <c r="F569" s="22">
        <f t="shared" si="21"/>
        <v>742.98647092733597</v>
      </c>
      <c r="G569" s="19"/>
      <c r="H569" s="22">
        <f>IFERROR(F569-J569,"")</f>
        <v>607.83803858588612</v>
      </c>
      <c r="I569" s="19"/>
      <c r="J569" s="22">
        <f>IFERROR(IF(N569&lt;0,0,N569*$F$5/12),"")</f>
        <v>135.14843234144979</v>
      </c>
      <c r="K569" s="19"/>
      <c r="L569" s="24">
        <f>IFERROR(IF(F569&lt;=0,"",L568+H569),"")</f>
        <v>118652.94781080514</v>
      </c>
      <c r="M569" s="19"/>
      <c r="N569" s="25">
        <f>IFERROR(IF(IF(N568&lt;=0,0,IF(N568-H568&lt;0,0,N568-H568))=0,"",IF(N568&lt;=0,0,IF(N568-H568&lt;0,0,N568-H568))),"")</f>
        <v>28204.890227780823</v>
      </c>
    </row>
    <row r="570" spans="2:18" ht="9.75" customHeight="1">
      <c r="B570" s="20" t="str">
        <f t="shared" si="20"/>
        <v>April</v>
      </c>
      <c r="C570" s="19"/>
      <c r="D570" s="21">
        <f>IFERROR(IF(N569&lt;=0,"",IF(B569="December",D569+1,D569)),"")</f>
        <v>2060</v>
      </c>
      <c r="E570" s="19"/>
      <c r="F570" s="22">
        <f t="shared" si="21"/>
        <v>742.98647092733597</v>
      </c>
      <c r="G570" s="19"/>
      <c r="H570" s="22">
        <f>IFERROR(F570-J570,"")</f>
        <v>610.7505958541102</v>
      </c>
      <c r="I570" s="19"/>
      <c r="J570" s="22">
        <f>IFERROR(IF(N570&lt;0,0,N570*$F$5/12),"")</f>
        <v>132.23587507322574</v>
      </c>
      <c r="K570" s="19"/>
      <c r="L570" s="24">
        <f>IFERROR(IF(F570&lt;=0,"",L569+H570),"")</f>
        <v>119263.69840665926</v>
      </c>
      <c r="M570" s="19"/>
      <c r="N570" s="25">
        <f>IFERROR(IF(IF(N569&lt;=0,0,IF(N569-H569&lt;0,0,N569-H569))=0,"",IF(N569&lt;=0,0,IF(N569-H569&lt;0,0,N569-H569))),"")</f>
        <v>27597.052189194936</v>
      </c>
    </row>
    <row r="571" spans="2:18" ht="9.75" customHeight="1">
      <c r="B571" s="20" t="str">
        <f t="shared" si="20"/>
        <v>May</v>
      </c>
      <c r="C571" s="19"/>
      <c r="D571" s="21">
        <f>IFERROR(IF(N570&lt;=0,"",IF(B570="December",D570+1,D570)),"")</f>
        <v>2060</v>
      </c>
      <c r="E571" s="19"/>
      <c r="F571" s="22">
        <f t="shared" si="21"/>
        <v>742.98647092733597</v>
      </c>
      <c r="G571" s="19"/>
      <c r="H571" s="22">
        <f>IFERROR(F571-J571,"")</f>
        <v>613.67710912591122</v>
      </c>
      <c r="I571" s="19"/>
      <c r="J571" s="22">
        <f>IFERROR(IF(N571&lt;0,0,N571*$F$5/12),"")</f>
        <v>129.30936180142479</v>
      </c>
      <c r="K571" s="19"/>
      <c r="L571" s="24">
        <f>IFERROR(IF(F571&lt;=0,"",L570+H571),"")</f>
        <v>119877.37551578517</v>
      </c>
      <c r="M571" s="19"/>
      <c r="N571" s="25">
        <f>IFERROR(IF(IF(N570&lt;=0,0,IF(N570-H570&lt;0,0,N570-H570))=0,"",IF(N570&lt;=0,0,IF(N570-H570&lt;0,0,N570-H570))),"")</f>
        <v>26986.301593340824</v>
      </c>
    </row>
    <row r="572" spans="2:18" ht="9.75" customHeight="1">
      <c r="B572" s="20" t="str">
        <f t="shared" si="20"/>
        <v>June</v>
      </c>
      <c r="C572" s="19"/>
      <c r="D572" s="21">
        <f>IFERROR(IF(N571&lt;=0,"",IF(B571="December",D571+1,D571)),"")</f>
        <v>2060</v>
      </c>
      <c r="E572" s="19"/>
      <c r="F572" s="22">
        <f t="shared" si="21"/>
        <v>742.98647092733597</v>
      </c>
      <c r="G572" s="19"/>
      <c r="H572" s="22">
        <f>IFERROR(F572-J572,"")</f>
        <v>616.61764527380615</v>
      </c>
      <c r="I572" s="19"/>
      <c r="J572" s="22">
        <f>IFERROR(IF(N572&lt;0,0,N572*$F$5/12),"")</f>
        <v>126.36882565352981</v>
      </c>
      <c r="K572" s="19"/>
      <c r="L572" s="24">
        <f>IFERROR(IF(F572&lt;=0,"",L571+H572),"")</f>
        <v>120493.99316105897</v>
      </c>
      <c r="M572" s="19"/>
      <c r="N572" s="25">
        <f>IFERROR(IF(IF(N571&lt;=0,0,IF(N571-H571&lt;0,0,N571-H571))=0,"",IF(N571&lt;=0,0,IF(N571-H571&lt;0,0,N571-H571))),"")</f>
        <v>26372.624484214914</v>
      </c>
    </row>
    <row r="573" spans="2:18" ht="9.75" customHeight="1">
      <c r="B573" s="20" t="str">
        <f t="shared" si="20"/>
        <v>July</v>
      </c>
      <c r="C573" s="19"/>
      <c r="D573" s="21">
        <f>IFERROR(IF(N572&lt;=0,"",IF(B572="December",D572+1,D572)),"")</f>
        <v>2060</v>
      </c>
      <c r="E573" s="19"/>
      <c r="F573" s="22">
        <f t="shared" si="21"/>
        <v>742.98647092733597</v>
      </c>
      <c r="G573" s="19"/>
      <c r="H573" s="22">
        <f>IFERROR(F573-J573,"")</f>
        <v>619.57227149074311</v>
      </c>
      <c r="I573" s="19"/>
      <c r="J573" s="22">
        <f>IFERROR(IF(N573&lt;0,0,N573*$F$5/12),"")</f>
        <v>123.41419943659281</v>
      </c>
      <c r="K573" s="19"/>
      <c r="L573" s="24">
        <f>IFERROR(IF(F573&lt;=0,"",L572+H573),"")</f>
        <v>121113.56543254972</v>
      </c>
      <c r="M573" s="19"/>
      <c r="N573" s="25">
        <f>IFERROR(IF(IF(N572&lt;=0,0,IF(N572-H572&lt;0,0,N572-H572))=0,"",IF(N572&lt;=0,0,IF(N572-H572&lt;0,0,N572-H572))),"")</f>
        <v>25756.006838941106</v>
      </c>
    </row>
    <row r="574" spans="2:18" ht="9.75" customHeight="1">
      <c r="B574" s="20" t="str">
        <f t="shared" si="20"/>
        <v>August</v>
      </c>
      <c r="C574" s="19"/>
      <c r="D574" s="21">
        <f>IFERROR(IF(N573&lt;=0,"",IF(B573="December",D573+1,D573)),"")</f>
        <v>2060</v>
      </c>
      <c r="E574" s="19"/>
      <c r="F574" s="22">
        <f t="shared" si="21"/>
        <v>742.98647092733597</v>
      </c>
      <c r="G574" s="19"/>
      <c r="H574" s="22">
        <f>IFERROR(F574-J574,"")</f>
        <v>622.54105529163633</v>
      </c>
      <c r="I574" s="19"/>
      <c r="J574" s="22">
        <f>IFERROR(IF(N574&lt;0,0,N574*$F$5/12),"")</f>
        <v>120.44541563569966</v>
      </c>
      <c r="K574" s="19"/>
      <c r="L574" s="24">
        <f>IFERROR(IF(F574&lt;=0,"",L573+H574),"")</f>
        <v>121736.10648784135</v>
      </c>
      <c r="M574" s="19"/>
      <c r="N574" s="25">
        <f>IFERROR(IF(IF(N573&lt;=0,0,IF(N573-H573&lt;0,0,N573-H573))=0,"",IF(N573&lt;=0,0,IF(N573-H573&lt;0,0,N573-H573))),"")</f>
        <v>25136.434567450364</v>
      </c>
    </row>
    <row r="575" spans="2:18" ht="9.75" customHeight="1">
      <c r="B575" s="20" t="str">
        <f t="shared" si="20"/>
        <v>September</v>
      </c>
      <c r="C575" s="19"/>
      <c r="D575" s="21">
        <f>IFERROR(IF(N574&lt;=0,"",IF(B574="December",D574+1,D574)),"")</f>
        <v>2060</v>
      </c>
      <c r="E575" s="19"/>
      <c r="F575" s="22">
        <f t="shared" si="21"/>
        <v>742.98647092733597</v>
      </c>
      <c r="G575" s="19"/>
      <c r="H575" s="22">
        <f>IFERROR(F575-J575,"")</f>
        <v>625.52406451490879</v>
      </c>
      <c r="I575" s="19"/>
      <c r="J575" s="22">
        <f>IFERROR(IF(N575&lt;0,0,N575*$F$5/12),"")</f>
        <v>117.46240641242724</v>
      </c>
      <c r="K575" s="19"/>
      <c r="L575" s="24">
        <f>IFERROR(IF(F575&lt;=0,"",L574+H575),"")</f>
        <v>122361.63055235625</v>
      </c>
      <c r="M575" s="19"/>
      <c r="N575" s="25">
        <f>IFERROR(IF(IF(N574&lt;=0,0,IF(N574-H574&lt;0,0,N574-H574))=0,"",IF(N574&lt;=0,0,IF(N574-H574&lt;0,0,N574-H574))),"")</f>
        <v>24513.893512158727</v>
      </c>
    </row>
    <row r="576" spans="2:18" ht="9.75" customHeight="1">
      <c r="B576" s="20" t="str">
        <f t="shared" si="20"/>
        <v>October</v>
      </c>
      <c r="C576" s="19"/>
      <c r="D576" s="21">
        <f>IFERROR(IF(N575&lt;=0,"",IF(B575="December",D575+1,D575)),"")</f>
        <v>2060</v>
      </c>
      <c r="E576" s="19"/>
      <c r="F576" s="22">
        <f t="shared" si="21"/>
        <v>742.98647092733597</v>
      </c>
      <c r="G576" s="19"/>
      <c r="H576" s="22">
        <f>IFERROR(F576-J576,"")</f>
        <v>628.52136732404267</v>
      </c>
      <c r="I576" s="19"/>
      <c r="J576" s="22">
        <f>IFERROR(IF(N576&lt;0,0,N576*$F$5/12),"")</f>
        <v>114.4651036032933</v>
      </c>
      <c r="K576" s="19"/>
      <c r="L576" s="24">
        <f>IFERROR(IF(F576&lt;=0,"",L575+H576),"")</f>
        <v>122990.15191968028</v>
      </c>
      <c r="M576" s="19"/>
      <c r="N576" s="25">
        <f>IFERROR(IF(IF(N575&lt;=0,0,IF(N575-H575&lt;0,0,N575-H575))=0,"",IF(N575&lt;=0,0,IF(N575-H575&lt;0,0,N575-H575))),"")</f>
        <v>23888.369447643818</v>
      </c>
    </row>
    <row r="577" spans="2:18" ht="9.75" customHeight="1">
      <c r="B577" s="20" t="str">
        <f t="shared" si="20"/>
        <v>November</v>
      </c>
      <c r="C577" s="19"/>
      <c r="D577" s="21">
        <f>IFERROR(IF(N576&lt;=0,"",IF(B576="December",D576+1,D576)),"")</f>
        <v>2060</v>
      </c>
      <c r="E577" s="19"/>
      <c r="F577" s="22">
        <f t="shared" si="21"/>
        <v>742.98647092733597</v>
      </c>
      <c r="G577" s="19"/>
      <c r="H577" s="22">
        <f>IFERROR(F577-J577,"")</f>
        <v>631.53303220913699</v>
      </c>
      <c r="I577" s="19"/>
      <c r="J577" s="22">
        <f>IFERROR(IF(N577&lt;0,0,N577*$F$5/12),"")</f>
        <v>111.45343871819892</v>
      </c>
      <c r="K577" s="19"/>
      <c r="L577" s="24">
        <f>IFERROR(IF(F577&lt;=0,"",L576+H577),"")</f>
        <v>123621.68495188942</v>
      </c>
      <c r="M577" s="19"/>
      <c r="N577" s="25">
        <f>IFERROR(IF(IF(N576&lt;=0,0,IF(N576-H576&lt;0,0,N576-H576))=0,"",IF(N576&lt;=0,0,IF(N576-H576&lt;0,0,N576-H576))),"")</f>
        <v>23259.848080319774</v>
      </c>
    </row>
    <row r="578" spans="2:18" ht="9.75" customHeight="1">
      <c r="B578" s="20" t="str">
        <f t="shared" si="20"/>
        <v>December</v>
      </c>
      <c r="C578" s="19"/>
      <c r="D578" s="21">
        <f>IFERROR(IF(N577&lt;=0,"",IF(B577="December",D577+1,D577)),"")</f>
        <v>2060</v>
      </c>
      <c r="E578" s="19"/>
      <c r="F578" s="22">
        <f t="shared" si="21"/>
        <v>742.98647092733597</v>
      </c>
      <c r="G578" s="19"/>
      <c r="H578" s="22">
        <f>IFERROR(F578-J578,"")</f>
        <v>634.55912798847248</v>
      </c>
      <c r="I578" s="19"/>
      <c r="J578" s="22">
        <f>IFERROR(IF(N578&lt;0,0,N578*$F$5/12),"")</f>
        <v>108.42734293886349</v>
      </c>
      <c r="K578" s="19"/>
      <c r="L578" s="24">
        <f>IFERROR(IF(F578&lt;=0,"",L577+H578),"")</f>
        <v>124256.24407987788</v>
      </c>
      <c r="M578" s="19"/>
      <c r="N578" s="25">
        <f>IFERROR(IF(IF(N577&lt;=0,0,IF(N577-H577&lt;0,0,N577-H577))=0,"",IF(N577&lt;=0,0,IF(N577-H577&lt;0,0,N577-H577))),"")</f>
        <v>22628.315048110639</v>
      </c>
      <c r="P578" s="28"/>
      <c r="R578" s="28"/>
    </row>
    <row r="579" spans="2:18" ht="9.75" customHeight="1">
      <c r="B579" s="20" t="str">
        <f t="shared" si="20"/>
        <v>January</v>
      </c>
      <c r="C579" s="19"/>
      <c r="D579" s="21">
        <f>IFERROR(IF(N578&lt;=0,"",IF(B578="December",D578+1,D578)),"")</f>
        <v>2061</v>
      </c>
      <c r="E579" s="19"/>
      <c r="F579" s="22">
        <f t="shared" si="21"/>
        <v>742.98647092733597</v>
      </c>
      <c r="G579" s="19"/>
      <c r="H579" s="22">
        <f>IFERROR(F579-J579,"")</f>
        <v>637.5997238100839</v>
      </c>
      <c r="I579" s="19"/>
      <c r="J579" s="22">
        <f>IFERROR(IF(N579&lt;0,0,N579*$F$5/12),"")</f>
        <v>105.38674711725206</v>
      </c>
      <c r="K579" s="19"/>
      <c r="L579" s="24">
        <f>IFERROR(IF(F579&lt;=0,"",L578+H579),"")</f>
        <v>124893.84380368797</v>
      </c>
      <c r="M579" s="19"/>
      <c r="N579" s="25">
        <f>IFERROR(IF(IF(N578&lt;=0,0,IF(N578-H578&lt;0,0,N578-H578))=0,"",IF(N578&lt;=0,0,IF(N578-H578&lt;0,0,N578-H578))),"")</f>
        <v>21993.755920122167</v>
      </c>
    </row>
    <row r="580" spans="2:18" ht="9.75" customHeight="1">
      <c r="B580" s="20" t="str">
        <f t="shared" si="20"/>
        <v>February</v>
      </c>
      <c r="C580" s="19"/>
      <c r="D580" s="21">
        <f>IFERROR(IF(N579&lt;=0,"",IF(B579="December",D579+1,D579)),"")</f>
        <v>2061</v>
      </c>
      <c r="E580" s="19"/>
      <c r="F580" s="22">
        <f t="shared" si="21"/>
        <v>742.98647092733597</v>
      </c>
      <c r="G580" s="19"/>
      <c r="H580" s="22">
        <f>IFERROR(F580-J580,"")</f>
        <v>640.6548891533406</v>
      </c>
      <c r="I580" s="19"/>
      <c r="J580" s="22">
        <f>IFERROR(IF(N580&lt;0,0,N580*$F$5/12),"")</f>
        <v>102.33158177399541</v>
      </c>
      <c r="K580" s="19"/>
      <c r="L580" s="24">
        <f>IFERROR(IF(F580&lt;=0,"",L579+H580),"")</f>
        <v>125534.49869284131</v>
      </c>
      <c r="M580" s="19"/>
      <c r="N580" s="25">
        <f>IFERROR(IF(IF(N579&lt;=0,0,IF(N579-H579&lt;0,0,N579-H579))=0,"",IF(N579&lt;=0,0,IF(N579-H579&lt;0,0,N579-H579))),"")</f>
        <v>21356.156196312084</v>
      </c>
    </row>
    <row r="581" spans="2:18" ht="9.75" customHeight="1">
      <c r="B581" s="20" t="str">
        <f t="shared" si="20"/>
        <v>March</v>
      </c>
      <c r="C581" s="19"/>
      <c r="D581" s="21">
        <f>IFERROR(IF(N580&lt;=0,"",IF(B580="December",D580+1,D580)),"")</f>
        <v>2061</v>
      </c>
      <c r="E581" s="19"/>
      <c r="F581" s="22">
        <f t="shared" si="21"/>
        <v>742.98647092733597</v>
      </c>
      <c r="G581" s="19"/>
      <c r="H581" s="22">
        <f>IFERROR(F581-J581,"")</f>
        <v>643.72469383053362</v>
      </c>
      <c r="I581" s="19"/>
      <c r="J581" s="22">
        <f>IFERROR(IF(N581&lt;0,0,N581*$F$5/12),"")</f>
        <v>99.261777096802305</v>
      </c>
      <c r="K581" s="19"/>
      <c r="L581" s="24">
        <f>IFERROR(IF(F581&lt;=0,"",L580+H581),"")</f>
        <v>126178.22338667185</v>
      </c>
      <c r="M581" s="19"/>
      <c r="N581" s="25">
        <f>IFERROR(IF(IF(N580&lt;=0,0,IF(N580-H580&lt;0,0,N580-H580))=0,"",IF(N580&lt;=0,0,IF(N580-H580&lt;0,0,N580-H580))),"")</f>
        <v>20715.501307158742</v>
      </c>
    </row>
    <row r="582" spans="2:18" ht="9.75" customHeight="1">
      <c r="B582" s="20" t="str">
        <f t="shared" si="20"/>
        <v>April</v>
      </c>
      <c r="C582" s="19"/>
      <c r="D582" s="21">
        <f>IFERROR(IF(N581&lt;=0,"",IF(B581="December",D581+1,D581)),"")</f>
        <v>2061</v>
      </c>
      <c r="E582" s="19"/>
      <c r="F582" s="22">
        <f t="shared" si="21"/>
        <v>742.98647092733597</v>
      </c>
      <c r="G582" s="19"/>
      <c r="H582" s="22">
        <f>IFERROR(F582-J582,"")</f>
        <v>646.8092079884716</v>
      </c>
      <c r="I582" s="19"/>
      <c r="J582" s="22">
        <f>IFERROR(IF(N582&lt;0,0,N582*$F$5/12),"")</f>
        <v>96.177262938864331</v>
      </c>
      <c r="K582" s="19"/>
      <c r="L582" s="24">
        <f>IFERROR(IF(F582&lt;=0,"",L581+H582),"")</f>
        <v>126825.03259466031</v>
      </c>
      <c r="M582" s="19"/>
      <c r="N582" s="25">
        <f>IFERROR(IF(IF(N581&lt;=0,0,IF(N581-H581&lt;0,0,N581-H581))=0,"",IF(N581&lt;=0,0,IF(N581-H581&lt;0,0,N581-H581))),"")</f>
        <v>20071.776613328209</v>
      </c>
    </row>
    <row r="583" spans="2:18" ht="9.75" customHeight="1">
      <c r="B583" s="20" t="str">
        <f t="shared" si="20"/>
        <v>May</v>
      </c>
      <c r="C583" s="19"/>
      <c r="D583" s="21">
        <f>IFERROR(IF(N582&lt;=0,"",IF(B582="December",D582+1,D582)),"")</f>
        <v>2061</v>
      </c>
      <c r="E583" s="19"/>
      <c r="F583" s="22">
        <f t="shared" si="21"/>
        <v>742.98647092733597</v>
      </c>
      <c r="G583" s="19"/>
      <c r="H583" s="22">
        <f>IFERROR(F583-J583,"")</f>
        <v>649.90850211008308</v>
      </c>
      <c r="I583" s="19"/>
      <c r="J583" s="22">
        <f>IFERROR(IF(N583&lt;0,0,N583*$F$5/12),"")</f>
        <v>93.077968817252909</v>
      </c>
      <c r="K583" s="19"/>
      <c r="L583" s="24">
        <f>IFERROR(IF(F583&lt;=0,"",L582+H583),"")</f>
        <v>127474.94109677039</v>
      </c>
      <c r="M583" s="19"/>
      <c r="N583" s="25">
        <f>IFERROR(IF(IF(N582&lt;=0,0,IF(N582-H582&lt;0,0,N582-H582))=0,"",IF(N582&lt;=0,0,IF(N582-H582&lt;0,0,N582-H582))),"")</f>
        <v>19424.967405339739</v>
      </c>
    </row>
    <row r="584" spans="2:18" ht="9.75" customHeight="1">
      <c r="B584" s="20" t="str">
        <f t="shared" si="20"/>
        <v>June</v>
      </c>
      <c r="C584" s="19"/>
      <c r="D584" s="21">
        <f>IFERROR(IF(N583&lt;=0,"",IF(B583="December",D583+1,D583)),"")</f>
        <v>2061</v>
      </c>
      <c r="E584" s="19"/>
      <c r="F584" s="22">
        <f t="shared" si="21"/>
        <v>742.98647092733597</v>
      </c>
      <c r="G584" s="19"/>
      <c r="H584" s="22">
        <f>IFERROR(F584-J584,"")</f>
        <v>653.02264701602724</v>
      </c>
      <c r="I584" s="19"/>
      <c r="J584" s="22">
        <f>IFERROR(IF(N584&lt;0,0,N584*$F$5/12),"")</f>
        <v>89.963823911308779</v>
      </c>
      <c r="K584" s="19"/>
      <c r="L584" s="24">
        <f>IFERROR(IF(F584&lt;=0,"",L583+H584),"")</f>
        <v>128127.96374378641</v>
      </c>
      <c r="M584" s="19"/>
      <c r="N584" s="25">
        <f>IFERROR(IF(IF(N583&lt;=0,0,IF(N583-H583&lt;0,0,N583-H583))=0,"",IF(N583&lt;=0,0,IF(N583-H583&lt;0,0,N583-H583))),"")</f>
        <v>18775.058903229656</v>
      </c>
    </row>
    <row r="585" spans="2:18" ht="9.75" customHeight="1">
      <c r="B585" s="20" t="str">
        <f t="shared" si="20"/>
        <v>July</v>
      </c>
      <c r="C585" s="19"/>
      <c r="D585" s="21">
        <f>IFERROR(IF(N584&lt;=0,"",IF(B584="December",D584+1,D584)),"")</f>
        <v>2061</v>
      </c>
      <c r="E585" s="19"/>
      <c r="F585" s="22">
        <f t="shared" si="21"/>
        <v>742.98647092733597</v>
      </c>
      <c r="G585" s="19"/>
      <c r="H585" s="22">
        <f>IFERROR(F585-J585,"")</f>
        <v>656.15171386631232</v>
      </c>
      <c r="I585" s="19"/>
      <c r="J585" s="22">
        <f>IFERROR(IF(N585&lt;0,0,N585*$F$5/12),"")</f>
        <v>86.834757061023637</v>
      </c>
      <c r="K585" s="19"/>
      <c r="L585" s="24">
        <f>IFERROR(IF(F585&lt;=0,"",L584+H585),"")</f>
        <v>128784.11545765273</v>
      </c>
      <c r="M585" s="19"/>
      <c r="N585" s="25">
        <f>IFERROR(IF(IF(N584&lt;=0,0,IF(N584-H584&lt;0,0,N584-H584))=0,"",IF(N584&lt;=0,0,IF(N584-H584&lt;0,0,N584-H584))),"")</f>
        <v>18122.036256213629</v>
      </c>
    </row>
    <row r="586" spans="2:18" ht="9.75" customHeight="1">
      <c r="B586" s="20" t="str">
        <f t="shared" si="20"/>
        <v>August</v>
      </c>
      <c r="C586" s="19"/>
      <c r="D586" s="21">
        <f>IFERROR(IF(N585&lt;=0,"",IF(B585="December",D585+1,D585)),"")</f>
        <v>2061</v>
      </c>
      <c r="E586" s="19"/>
      <c r="F586" s="22">
        <f t="shared" si="21"/>
        <v>742.98647092733597</v>
      </c>
      <c r="G586" s="19"/>
      <c r="H586" s="22">
        <f>IFERROR(F586-J586,"")</f>
        <v>659.29577416192171</v>
      </c>
      <c r="I586" s="19"/>
      <c r="J586" s="22">
        <f>IFERROR(IF(N586&lt;0,0,N586*$F$5/12),"")</f>
        <v>83.690696765414231</v>
      </c>
      <c r="K586" s="19"/>
      <c r="L586" s="24">
        <f>IFERROR(IF(F586&lt;=0,"",L585+H586),"")</f>
        <v>129443.41123181465</v>
      </c>
      <c r="M586" s="19"/>
      <c r="N586" s="25">
        <f>IFERROR(IF(IF(N585&lt;=0,0,IF(N585-H585&lt;0,0,N585-H585))=0,"",IF(N585&lt;=0,0,IF(N585-H585&lt;0,0,N585-H585))),"")</f>
        <v>17465.884542347318</v>
      </c>
    </row>
    <row r="587" spans="2:18" ht="9.75" customHeight="1">
      <c r="B587" s="20" t="str">
        <f t="shared" si="20"/>
        <v>September</v>
      </c>
      <c r="C587" s="19"/>
      <c r="D587" s="21">
        <f>IFERROR(IF(N586&lt;=0,"",IF(B586="December",D586+1,D586)),"")</f>
        <v>2061</v>
      </c>
      <c r="E587" s="19"/>
      <c r="F587" s="22">
        <f t="shared" si="21"/>
        <v>742.98647092733597</v>
      </c>
      <c r="G587" s="19"/>
      <c r="H587" s="22">
        <f>IFERROR(F587-J587,"")</f>
        <v>662.45489974644761</v>
      </c>
      <c r="I587" s="19"/>
      <c r="J587" s="22">
        <f>IFERROR(IF(N587&lt;0,0,N587*$F$5/12),"")</f>
        <v>80.531571180888363</v>
      </c>
      <c r="K587" s="19"/>
      <c r="L587" s="24">
        <f>IFERROR(IF(F587&lt;=0,"",L586+H587),"")</f>
        <v>130105.8661315611</v>
      </c>
      <c r="M587" s="19"/>
      <c r="N587" s="25">
        <f>IFERROR(IF(IF(N586&lt;=0,0,IF(N586-H586&lt;0,0,N586-H586))=0,"",IF(N586&lt;=0,0,IF(N586-H586&lt;0,0,N586-H586))),"")</f>
        <v>16806.588768185396</v>
      </c>
    </row>
    <row r="588" spans="2:18" ht="9.75" customHeight="1">
      <c r="B588" s="20" t="str">
        <f t="shared" si="20"/>
        <v>October</v>
      </c>
      <c r="C588" s="19"/>
      <c r="D588" s="21">
        <f>IFERROR(IF(N587&lt;=0,"",IF(B587="December",D587+1,D587)),"")</f>
        <v>2061</v>
      </c>
      <c r="E588" s="19"/>
      <c r="F588" s="22">
        <f t="shared" si="21"/>
        <v>742.98647092733597</v>
      </c>
      <c r="G588" s="19"/>
      <c r="H588" s="22">
        <f>IFERROR(F588-J588,"")</f>
        <v>665.62916280773265</v>
      </c>
      <c r="I588" s="19"/>
      <c r="J588" s="22">
        <f>IFERROR(IF(N588&lt;0,0,N588*$F$5/12),"")</f>
        <v>77.357308119603303</v>
      </c>
      <c r="K588" s="19"/>
      <c r="L588" s="24">
        <f>IFERROR(IF(F588&lt;=0,"",L587+H588),"")</f>
        <v>130771.49529436883</v>
      </c>
      <c r="M588" s="19"/>
      <c r="N588" s="25">
        <f>IFERROR(IF(IF(N587&lt;=0,0,IF(N587-H587&lt;0,0,N587-H587))=0,"",IF(N587&lt;=0,0,IF(N587-H587&lt;0,0,N587-H587))),"")</f>
        <v>16144.133868438948</v>
      </c>
    </row>
    <row r="589" spans="2:18" ht="9.75" customHeight="1">
      <c r="B589" s="20" t="str">
        <f t="shared" si="20"/>
        <v>November</v>
      </c>
      <c r="C589" s="19"/>
      <c r="D589" s="21">
        <f>IFERROR(IF(N588&lt;=0,"",IF(B588="December",D588+1,D588)),"")</f>
        <v>2061</v>
      </c>
      <c r="E589" s="19"/>
      <c r="F589" s="22">
        <f t="shared" si="21"/>
        <v>742.98647092733597</v>
      </c>
      <c r="G589" s="19"/>
      <c r="H589" s="22">
        <f>IFERROR(F589-J589,"")</f>
        <v>668.81863587951977</v>
      </c>
      <c r="I589" s="19"/>
      <c r="J589" s="22">
        <f>IFERROR(IF(N589&lt;0,0,N589*$F$5/12),"")</f>
        <v>74.16783504781624</v>
      </c>
      <c r="K589" s="19"/>
      <c r="L589" s="24">
        <f>IFERROR(IF(F589&lt;=0,"",L588+H589),"")</f>
        <v>131440.31393024835</v>
      </c>
      <c r="M589" s="19"/>
      <c r="N589" s="25">
        <f>IFERROR(IF(IF(N588&lt;=0,0,IF(N588-H588&lt;0,0,N588-H588))=0,"",IF(N588&lt;=0,0,IF(N588-H588&lt;0,0,N588-H588))),"")</f>
        <v>15478.504705631216</v>
      </c>
    </row>
    <row r="590" spans="2:18" ht="9.75" customHeight="1">
      <c r="B590" s="20" t="str">
        <f t="shared" si="20"/>
        <v>December</v>
      </c>
      <c r="C590" s="19"/>
      <c r="D590" s="21">
        <f>IFERROR(IF(N589&lt;=0,"",IF(B589="December",D589+1,D589)),"")</f>
        <v>2061</v>
      </c>
      <c r="E590" s="19"/>
      <c r="F590" s="22">
        <f t="shared" si="21"/>
        <v>742.98647092733597</v>
      </c>
      <c r="G590" s="19"/>
      <c r="H590" s="22">
        <f>IFERROR(F590-J590,"")</f>
        <v>672.02339184310904</v>
      </c>
      <c r="I590" s="19"/>
      <c r="J590" s="22">
        <f>IFERROR(IF(N590&lt;0,0,N590*$F$5/12),"")</f>
        <v>70.963079084226891</v>
      </c>
      <c r="K590" s="19"/>
      <c r="L590" s="24">
        <f>IFERROR(IF(F590&lt;=0,"",L589+H590),"")</f>
        <v>132112.33732209145</v>
      </c>
      <c r="M590" s="19"/>
      <c r="N590" s="25">
        <f>IFERROR(IF(IF(N589&lt;=0,0,IF(N589-H589&lt;0,0,N589-H589))=0,"",IF(N589&lt;=0,0,IF(N589-H589&lt;0,0,N589-H589))),"")</f>
        <v>14809.686069751697</v>
      </c>
    </row>
    <row r="591" spans="2:18" ht="9.75" customHeight="1">
      <c r="B591" s="20" t="str">
        <f t="shared" si="20"/>
        <v>January</v>
      </c>
      <c r="C591" s="19"/>
      <c r="D591" s="21">
        <f>IFERROR(IF(N590&lt;=0,"",IF(B590="December",D590+1,D590)),"")</f>
        <v>2062</v>
      </c>
      <c r="E591" s="19"/>
      <c r="F591" s="22">
        <f t="shared" si="21"/>
        <v>742.98647092733597</v>
      </c>
      <c r="G591" s="19"/>
      <c r="H591" s="22">
        <f>IFERROR(F591-J591,"")</f>
        <v>675.24350392902397</v>
      </c>
      <c r="I591" s="19"/>
      <c r="J591" s="22">
        <f>IFERROR(IF(N591&lt;0,0,N591*$F$5/12),"")</f>
        <v>67.742966998311985</v>
      </c>
      <c r="K591" s="19"/>
      <c r="L591" s="24">
        <f>IFERROR(IF(F591&lt;=0,"",L590+H591),"")</f>
        <v>132787.58082602048</v>
      </c>
      <c r="M591" s="19"/>
      <c r="N591" s="25">
        <f>IFERROR(IF(IF(N590&lt;=0,0,IF(N590-H590&lt;0,0,N590-H590))=0,"",IF(N590&lt;=0,0,IF(N590-H590&lt;0,0,N590-H590))),"")</f>
        <v>14137.662677908587</v>
      </c>
      <c r="P591" s="28"/>
      <c r="R591" s="28"/>
    </row>
    <row r="592" spans="2:18" ht="9.75" customHeight="1">
      <c r="B592" s="20" t="str">
        <f t="shared" si="20"/>
        <v>February</v>
      </c>
      <c r="C592" s="19"/>
      <c r="D592" s="21">
        <f>IFERROR(IF(N591&lt;=0,"",IF(B591="December",D591+1,D591)),"")</f>
        <v>2062</v>
      </c>
      <c r="E592" s="19"/>
      <c r="F592" s="22">
        <f t="shared" si="21"/>
        <v>742.98647092733597</v>
      </c>
      <c r="G592" s="19"/>
      <c r="H592" s="22">
        <f>IFERROR(F592-J592,"")</f>
        <v>678.47904571868389</v>
      </c>
      <c r="I592" s="19"/>
      <c r="J592" s="22">
        <f>IFERROR(IF(N592&lt;0,0,N592*$F$5/12),"")</f>
        <v>64.50742520865208</v>
      </c>
      <c r="K592" s="19"/>
      <c r="L592" s="24">
        <f>IFERROR(IF(F592&lt;=0,"",L591+H592),"")</f>
        <v>133466.05987173915</v>
      </c>
      <c r="M592" s="19"/>
      <c r="N592" s="25">
        <f>IFERROR(IF(IF(N591&lt;=0,0,IF(N591-H591&lt;0,0,N591-H591))=0,"",IF(N591&lt;=0,0,IF(N591-H591&lt;0,0,N591-H591))),"")</f>
        <v>13462.419173979564</v>
      </c>
    </row>
    <row r="593" spans="2:14" ht="9.75" customHeight="1">
      <c r="B593" s="20" t="str">
        <f t="shared" si="20"/>
        <v>March</v>
      </c>
      <c r="C593" s="19"/>
      <c r="D593" s="21">
        <f>IFERROR(IF(N592&lt;=0,"",IF(B592="December",D592+1,D592)),"")</f>
        <v>2062</v>
      </c>
      <c r="E593" s="19"/>
      <c r="F593" s="22">
        <f t="shared" si="21"/>
        <v>742.98647092733597</v>
      </c>
      <c r="G593" s="19"/>
      <c r="H593" s="22">
        <f>IFERROR(F593-J593,"")</f>
        <v>681.7300911460859</v>
      </c>
      <c r="I593" s="19"/>
      <c r="J593" s="22">
        <f>IFERROR(IF(N593&lt;0,0,N593*$F$5/12),"")</f>
        <v>61.256379781250047</v>
      </c>
      <c r="K593" s="19"/>
      <c r="L593" s="24">
        <f>IFERROR(IF(F593&lt;=0,"",L592+H593),"")</f>
        <v>134147.78996288523</v>
      </c>
      <c r="M593" s="19"/>
      <c r="N593" s="25">
        <f>IFERROR(IF(IF(N592&lt;=0,0,IF(N592-H592&lt;0,0,N592-H592))=0,"",IF(N592&lt;=0,0,IF(N592-H592&lt;0,0,N592-H592))),"")</f>
        <v>12783.94012826088</v>
      </c>
    </row>
    <row r="594" spans="2:14" ht="9.75" customHeight="1">
      <c r="B594" s="20" t="str">
        <f t="shared" si="20"/>
        <v>April</v>
      </c>
      <c r="C594" s="19"/>
      <c r="D594" s="21">
        <f>IFERROR(IF(N593&lt;=0,"",IF(B593="December",D593+1,D593)),"")</f>
        <v>2062</v>
      </c>
      <c r="E594" s="19"/>
      <c r="F594" s="22">
        <f t="shared" si="21"/>
        <v>742.98647092733597</v>
      </c>
      <c r="G594" s="19"/>
      <c r="H594" s="22">
        <f>IFERROR(F594-J594,"")</f>
        <v>684.99671449949426</v>
      </c>
      <c r="I594" s="19"/>
      <c r="J594" s="22">
        <f>IFERROR(IF(N594&lt;0,0,N594*$F$5/12),"")</f>
        <v>57.989756427841719</v>
      </c>
      <c r="K594" s="19"/>
      <c r="L594" s="24">
        <f>IFERROR(IF(F594&lt;=0,"",L593+H594),"")</f>
        <v>134832.78667738472</v>
      </c>
      <c r="M594" s="19"/>
      <c r="N594" s="25">
        <f>IFERROR(IF(IF(N593&lt;=0,0,IF(N593-H593&lt;0,0,N593-H593))=0,"",IF(N593&lt;=0,0,IF(N593-H593&lt;0,0,N593-H593))),"")</f>
        <v>12102.210037114794</v>
      </c>
    </row>
    <row r="595" spans="2:14" ht="9.75" customHeight="1">
      <c r="B595" s="20" t="str">
        <f t="shared" si="20"/>
        <v>May</v>
      </c>
      <c r="C595" s="19"/>
      <c r="D595" s="21">
        <f>IFERROR(IF(N594&lt;=0,"",IF(B594="December",D594+1,D594)),"")</f>
        <v>2062</v>
      </c>
      <c r="E595" s="19"/>
      <c r="F595" s="22">
        <f t="shared" si="21"/>
        <v>742.98647092733597</v>
      </c>
      <c r="G595" s="19"/>
      <c r="H595" s="22">
        <f>IFERROR(F595-J595,"")</f>
        <v>688.27899042313766</v>
      </c>
      <c r="I595" s="19"/>
      <c r="J595" s="22">
        <f>IFERROR(IF(N595&lt;0,0,N595*$F$5/12),"")</f>
        <v>54.707480504198315</v>
      </c>
      <c r="K595" s="19"/>
      <c r="L595" s="24">
        <f>IFERROR(IF(F595&lt;=0,"",L594+H595),"")</f>
        <v>135521.06566780785</v>
      </c>
      <c r="M595" s="19"/>
      <c r="N595" s="25">
        <f>IFERROR(IF(IF(N594&lt;=0,0,IF(N594-H594&lt;0,0,N594-H594))=0,"",IF(N594&lt;=0,0,IF(N594-H594&lt;0,0,N594-H594))),"")</f>
        <v>11417.2133226153</v>
      </c>
    </row>
    <row r="596" spans="2:14" ht="9.75" customHeight="1">
      <c r="B596" s="20" t="str">
        <f t="shared" si="20"/>
        <v>June</v>
      </c>
      <c r="C596" s="19"/>
      <c r="D596" s="21">
        <f>IFERROR(IF(N595&lt;=0,"",IF(B595="December",D595+1,D595)),"")</f>
        <v>2062</v>
      </c>
      <c r="E596" s="19"/>
      <c r="F596" s="22">
        <f t="shared" si="21"/>
        <v>742.98647092733597</v>
      </c>
      <c r="G596" s="19"/>
      <c r="H596" s="22">
        <f>IFERROR(F596-J596,"")</f>
        <v>691.57699391891515</v>
      </c>
      <c r="I596" s="19"/>
      <c r="J596" s="22">
        <f>IFERROR(IF(N596&lt;0,0,N596*$F$5/12),"")</f>
        <v>51.409477008420787</v>
      </c>
      <c r="K596" s="19"/>
      <c r="L596" s="24">
        <f>IFERROR(IF(F596&lt;=0,"",L595+H596),"")</f>
        <v>136212.64266172677</v>
      </c>
      <c r="M596" s="19"/>
      <c r="N596" s="25">
        <f>IFERROR(IF(IF(N595&lt;=0,0,IF(N595-H595&lt;0,0,N595-H595))=0,"",IF(N595&lt;=0,0,IF(N595-H595&lt;0,0,N595-H595))),"")</f>
        <v>10728.934332192162</v>
      </c>
    </row>
    <row r="597" spans="2:14" ht="9.75" customHeight="1">
      <c r="B597" s="20" t="str">
        <f t="shared" si="20"/>
        <v>July</v>
      </c>
      <c r="C597" s="19"/>
      <c r="D597" s="21">
        <f>IFERROR(IF(N596&lt;=0,"",IF(B596="December",D596+1,D596)),"")</f>
        <v>2062</v>
      </c>
      <c r="E597" s="19"/>
      <c r="F597" s="22">
        <f t="shared" si="21"/>
        <v>742.98647092733597</v>
      </c>
      <c r="G597" s="19"/>
      <c r="H597" s="22">
        <f>IFERROR(F597-J597,"")</f>
        <v>694.89080034811002</v>
      </c>
      <c r="I597" s="19"/>
      <c r="J597" s="22">
        <f>IFERROR(IF(N597&lt;0,0,N597*$F$5/12),"")</f>
        <v>48.095670579225974</v>
      </c>
      <c r="K597" s="19"/>
      <c r="L597" s="24">
        <f>IFERROR(IF(F597&lt;=0,"",L596+H597),"")</f>
        <v>136907.53346207488</v>
      </c>
      <c r="M597" s="19"/>
      <c r="N597" s="25">
        <f>IFERROR(IF(IF(N596&lt;=0,0,IF(N596-H596&lt;0,0,N596-H596))=0,"",IF(N596&lt;=0,0,IF(N596-H596&lt;0,0,N596-H596))),"")</f>
        <v>10037.357338273247</v>
      </c>
    </row>
    <row r="598" spans="2:14" ht="9.75" customHeight="1">
      <c r="B598" s="20" t="str">
        <f t="shared" si="20"/>
        <v>August</v>
      </c>
      <c r="C598" s="19"/>
      <c r="D598" s="21">
        <f>IFERROR(IF(N597&lt;=0,"",IF(B597="December",D597+1,D597)),"")</f>
        <v>2062</v>
      </c>
      <c r="E598" s="19"/>
      <c r="F598" s="22">
        <f t="shared" si="21"/>
        <v>742.98647092733597</v>
      </c>
      <c r="G598" s="19"/>
      <c r="H598" s="22">
        <f>IFERROR(F598-J598,"")</f>
        <v>698.22048543311132</v>
      </c>
      <c r="I598" s="19"/>
      <c r="J598" s="22">
        <f>IFERROR(IF(N598&lt;0,0,N598*$F$5/12),"")</f>
        <v>44.765985494224616</v>
      </c>
      <c r="K598" s="19"/>
      <c r="L598" s="24">
        <f>IFERROR(IF(F598&lt;=0,"",L597+H598),"")</f>
        <v>137605.753947508</v>
      </c>
      <c r="M598" s="19"/>
      <c r="N598" s="25">
        <f>IFERROR(IF(IF(N597&lt;=0,0,IF(N597-H597&lt;0,0,N597-H597))=0,"",IF(N597&lt;=0,0,IF(N597-H597&lt;0,0,N597-H597))),"")</f>
        <v>9342.4665379251364</v>
      </c>
    </row>
    <row r="599" spans="2:14" ht="9.75" customHeight="1">
      <c r="B599" s="20" t="str">
        <f t="shared" si="20"/>
        <v>September</v>
      </c>
      <c r="C599" s="19"/>
      <c r="D599" s="21">
        <f>IFERROR(IF(N598&lt;=0,"",IF(B598="December",D598+1,D598)),"")</f>
        <v>2062</v>
      </c>
      <c r="E599" s="19"/>
      <c r="F599" s="22">
        <f t="shared" si="21"/>
        <v>742.98647092733597</v>
      </c>
      <c r="G599" s="19"/>
      <c r="H599" s="22">
        <f>IFERROR(F599-J599,"")</f>
        <v>701.566125259145</v>
      </c>
      <c r="I599" s="19"/>
      <c r="J599" s="22">
        <f>IFERROR(IF(N599&lt;0,0,N599*$F$5/12),"")</f>
        <v>41.420345668190954</v>
      </c>
      <c r="K599" s="19"/>
      <c r="L599" s="24">
        <f>IFERROR(IF(F599&lt;=0,"",L598+H599),"")</f>
        <v>138307.32007276715</v>
      </c>
      <c r="M599" s="19"/>
      <c r="N599" s="25">
        <f>IFERROR(IF(IF(N598&lt;=0,0,IF(N598-H598&lt;0,0,N598-H598))=0,"",IF(N598&lt;=0,0,IF(N598-H598&lt;0,0,N598-H598))),"")</f>
        <v>8644.2460524920243</v>
      </c>
    </row>
    <row r="600" spans="2:14" ht="9.75" customHeight="1">
      <c r="B600" s="20" t="str">
        <f t="shared" si="20"/>
        <v>October</v>
      </c>
      <c r="C600" s="19"/>
      <c r="D600" s="21">
        <f>IFERROR(IF(N599&lt;=0,"",IF(B599="December",D599+1,D599)),"")</f>
        <v>2062</v>
      </c>
      <c r="E600" s="19"/>
      <c r="F600" s="22">
        <f t="shared" si="21"/>
        <v>742.98647092733597</v>
      </c>
      <c r="G600" s="19"/>
      <c r="H600" s="22">
        <f>IFERROR(F600-J600,"")</f>
        <v>704.9277962760118</v>
      </c>
      <c r="I600" s="19"/>
      <c r="J600" s="22">
        <f>IFERROR(IF(N600&lt;0,0,N600*$F$5/12),"")</f>
        <v>38.058674651324218</v>
      </c>
      <c r="K600" s="19"/>
      <c r="L600" s="24">
        <f>IFERROR(IF(F600&lt;=0,"",L599+H600),"")</f>
        <v>139012.24786904317</v>
      </c>
      <c r="M600" s="19"/>
      <c r="N600" s="25">
        <f>IFERROR(IF(IF(N599&lt;=0,0,IF(N599-H599&lt;0,0,N599-H599))=0,"",IF(N599&lt;=0,0,IF(N599-H599&lt;0,0,N599-H599))),"")</f>
        <v>7942.679927232879</v>
      </c>
    </row>
    <row r="601" spans="2:14" ht="9.75" customHeight="1">
      <c r="B601" s="20" t="str">
        <f t="shared" si="20"/>
        <v>November</v>
      </c>
      <c r="C601" s="19"/>
      <c r="D601" s="21">
        <f>IFERROR(IF(N600&lt;=0,"",IF(B600="December",D600+1,D600)),"")</f>
        <v>2062</v>
      </c>
      <c r="E601" s="19"/>
      <c r="F601" s="22">
        <f t="shared" si="21"/>
        <v>742.98647092733597</v>
      </c>
      <c r="G601" s="19"/>
      <c r="H601" s="22">
        <f>IFERROR(F601-J601,"")</f>
        <v>708.30557529983435</v>
      </c>
      <c r="I601" s="19"/>
      <c r="J601" s="22">
        <f>IFERROR(IF(N601&lt;0,0,N601*$F$5/12),"")</f>
        <v>34.680895627501656</v>
      </c>
      <c r="K601" s="19"/>
      <c r="L601" s="24">
        <f>IFERROR(IF(F601&lt;=0,"",L600+H601),"")</f>
        <v>139720.55344434301</v>
      </c>
      <c r="M601" s="19"/>
      <c r="N601" s="25">
        <f>IFERROR(IF(IF(N600&lt;=0,0,IF(N600-H600&lt;0,0,N600-H600))=0,"",IF(N600&lt;=0,0,IF(N600-H600&lt;0,0,N600-H600))),"")</f>
        <v>7237.7521309568674</v>
      </c>
    </row>
    <row r="602" spans="2:14" ht="9.75" customHeight="1">
      <c r="B602" s="20" t="str">
        <f t="shared" si="20"/>
        <v>December</v>
      </c>
      <c r="C602" s="19"/>
      <c r="D602" s="21">
        <f>IFERROR(IF(N601&lt;=0,"",IF(B601="December",D601+1,D601)),"")</f>
        <v>2062</v>
      </c>
      <c r="E602" s="19"/>
      <c r="F602" s="22">
        <f t="shared" si="21"/>
        <v>742.98647092733597</v>
      </c>
      <c r="G602" s="19"/>
      <c r="H602" s="22">
        <f>IFERROR(F602-J602,"")</f>
        <v>711.69953951481273</v>
      </c>
      <c r="I602" s="19"/>
      <c r="J602" s="22">
        <f>IFERROR(IF(N602&lt;0,0,N602*$F$5/12),"")</f>
        <v>31.286931412523284</v>
      </c>
      <c r="K602" s="19"/>
      <c r="L602" s="24">
        <f>IFERROR(IF(F602&lt;=0,"",L601+H602),"")</f>
        <v>140432.25298385782</v>
      </c>
      <c r="M602" s="19"/>
      <c r="N602" s="25">
        <f>IFERROR(IF(IF(N601&lt;=0,0,IF(N601-H601&lt;0,0,N601-H601))=0,"",IF(N601&lt;=0,0,IF(N601-H601&lt;0,0,N601-H601))),"")</f>
        <v>6529.4465556570331</v>
      </c>
    </row>
    <row r="603" spans="2:14" ht="9.75" customHeight="1">
      <c r="B603" s="20" t="str">
        <f t="shared" si="20"/>
        <v>January</v>
      </c>
      <c r="C603" s="19"/>
      <c r="D603" s="21">
        <f>IFERROR(IF(N602&lt;=0,"",IF(B602="December",D602+1,D602)),"")</f>
        <v>2063</v>
      </c>
      <c r="E603" s="19"/>
      <c r="F603" s="22">
        <f t="shared" si="21"/>
        <v>742.98647092733597</v>
      </c>
      <c r="G603" s="19"/>
      <c r="H603" s="22">
        <f>IFERROR(F603-J603,"")</f>
        <v>715.10976647498785</v>
      </c>
      <c r="I603" s="19"/>
      <c r="J603" s="22">
        <f>IFERROR(IF(N603&lt;0,0,N603*$F$5/12),"")</f>
        <v>27.87670445234814</v>
      </c>
      <c r="K603" s="19"/>
      <c r="L603" s="24">
        <f>IFERROR(IF(F603&lt;=0,"",L602+H603),"")</f>
        <v>141147.3627503328</v>
      </c>
      <c r="M603" s="19"/>
      <c r="N603" s="25">
        <f>IFERROR(IF(IF(N602&lt;=0,0,IF(N602-H602&lt;0,0,N602-H602))=0,"",IF(N602&lt;=0,0,IF(N602-H602&lt;0,0,N602-H602))),"")</f>
        <v>5817.7470161422207</v>
      </c>
    </row>
    <row r="604" spans="2:14" ht="9.75" customHeight="1">
      <c r="B604" s="20" t="str">
        <f t="shared" si="20"/>
        <v>February</v>
      </c>
      <c r="C604" s="19"/>
      <c r="D604" s="21">
        <f>IFERROR(IF(N603&lt;=0,"",IF(B603="December",D603+1,D603)),"")</f>
        <v>2063</v>
      </c>
      <c r="E604" s="19"/>
      <c r="F604" s="22">
        <f t="shared" si="21"/>
        <v>742.98647092733597</v>
      </c>
      <c r="G604" s="19"/>
      <c r="H604" s="22">
        <f>IFERROR(F604-J604,"")</f>
        <v>718.53633410601378</v>
      </c>
      <c r="I604" s="19"/>
      <c r="J604" s="22">
        <f>IFERROR(IF(N604&lt;0,0,N604*$F$5/12),"")</f>
        <v>24.450136821322161</v>
      </c>
      <c r="K604" s="19"/>
      <c r="L604" s="24">
        <f>IFERROR(IF(F604&lt;=0,"",L603+H604),"")</f>
        <v>141865.8990844388</v>
      </c>
      <c r="M604" s="19"/>
      <c r="N604" s="25">
        <f>IFERROR(IF(IF(N603&lt;=0,0,IF(N603-H603&lt;0,0,N603-H603))=0,"",IF(N603&lt;=0,0,IF(N603-H603&lt;0,0,N603-H603))),"")</f>
        <v>5102.6372496672329</v>
      </c>
    </row>
    <row r="605" spans="2:14" ht="9.75" customHeight="1">
      <c r="B605" s="20" t="str">
        <f t="shared" si="20"/>
        <v>March</v>
      </c>
      <c r="C605" s="19"/>
      <c r="D605" s="21">
        <f>IFERROR(IF(N604&lt;=0,"",IF(B604="December",D604+1,D604)),"")</f>
        <v>2063</v>
      </c>
      <c r="E605" s="19"/>
      <c r="F605" s="22">
        <f t="shared" si="21"/>
        <v>742.98647092733597</v>
      </c>
      <c r="G605" s="19"/>
      <c r="H605" s="22">
        <f>IFERROR(F605-J605,"")</f>
        <v>721.97932070693844</v>
      </c>
      <c r="I605" s="19"/>
      <c r="J605" s="22">
        <f>IFERROR(IF(N605&lt;0,0,N605*$F$5/12),"")</f>
        <v>21.007150220397509</v>
      </c>
      <c r="K605" s="19"/>
      <c r="L605" s="24">
        <f>IFERROR(IF(F605&lt;=0,"",L604+H605),"")</f>
        <v>142587.87840514575</v>
      </c>
      <c r="M605" s="19"/>
      <c r="N605" s="25">
        <f>IFERROR(IF(IF(N604&lt;=0,0,IF(N604-H604&lt;0,0,N604-H604))=0,"",IF(N604&lt;=0,0,IF(N604-H604&lt;0,0,N604-H604))),"")</f>
        <v>4384.1009155612192</v>
      </c>
    </row>
    <row r="606" spans="2:14" ht="9.75" customHeight="1">
      <c r="B606" s="20" t="str">
        <f t="shared" si="20"/>
        <v>April</v>
      </c>
      <c r="C606" s="19"/>
      <c r="D606" s="21">
        <f>IFERROR(IF(N605&lt;=0,"",IF(B605="December",D605+1,D605)),"")</f>
        <v>2063</v>
      </c>
      <c r="E606" s="19"/>
      <c r="F606" s="22">
        <f t="shared" si="21"/>
        <v>742.98647092733597</v>
      </c>
      <c r="G606" s="19"/>
      <c r="H606" s="22">
        <f>IFERROR(F606-J606,"")</f>
        <v>725.43880495199255</v>
      </c>
      <c r="I606" s="19"/>
      <c r="J606" s="22">
        <f>IFERROR(IF(N606&lt;0,0,N606*$F$5/12),"")</f>
        <v>17.547665975343431</v>
      </c>
      <c r="K606" s="19"/>
      <c r="L606" s="24">
        <f>IFERROR(IF(F606&lt;=0,"",L605+H606),"")</f>
        <v>143313.31721009774</v>
      </c>
      <c r="M606" s="19"/>
      <c r="N606" s="25">
        <f>IFERROR(IF(IF(N605&lt;=0,0,IF(N605-H605&lt;0,0,N605-H605))=0,"",IF(N605&lt;=0,0,IF(N605-H605&lt;0,0,N605-H605))),"")</f>
        <v>3662.1215948542808</v>
      </c>
    </row>
    <row r="607" spans="2:14" ht="9.75" customHeight="1">
      <c r="B607" s="20" t="str">
        <f t="shared" si="20"/>
        <v>May</v>
      </c>
      <c r="C607" s="19"/>
      <c r="D607" s="21">
        <f>IFERROR(IF(N606&lt;=0,"",IF(B606="December",D606+1,D606)),"")</f>
        <v>2063</v>
      </c>
      <c r="E607" s="19"/>
      <c r="F607" s="22">
        <f t="shared" si="21"/>
        <v>742.98647092733597</v>
      </c>
      <c r="G607" s="19"/>
      <c r="H607" s="22">
        <f>IFERROR(F607-J607,"")</f>
        <v>728.91486589238752</v>
      </c>
      <c r="I607" s="19"/>
      <c r="J607" s="22">
        <f>IFERROR(IF(N607&lt;0,0,N607*$F$5/12),"")</f>
        <v>14.071605034948464</v>
      </c>
      <c r="K607" s="19"/>
      <c r="L607" s="24">
        <f>IFERROR(IF(F607&lt;=0,"",L606+H607),"")</f>
        <v>144042.23207599012</v>
      </c>
      <c r="M607" s="19"/>
      <c r="N607" s="25">
        <f>IFERROR(IF(IF(N606&lt;=0,0,IF(N606-H606&lt;0,0,N606-H606))=0,"",IF(N606&lt;=0,0,IF(N606-H606&lt;0,0,N606-H606))),"")</f>
        <v>2936.6827899022883</v>
      </c>
    </row>
    <row r="608" spans="2:14" ht="9.75" customHeight="1">
      <c r="B608" s="20" t="str">
        <f t="shared" si="20"/>
        <v>June</v>
      </c>
      <c r="C608" s="19"/>
      <c r="D608" s="21">
        <f>IFERROR(IF(N607&lt;=0,"",IF(B607="December",D607+1,D607)),"")</f>
        <v>2063</v>
      </c>
      <c r="E608" s="19"/>
      <c r="F608" s="22">
        <f t="shared" si="21"/>
        <v>742.98647092733597</v>
      </c>
      <c r="G608" s="19"/>
      <c r="H608" s="22">
        <f>IFERROR(F608-J608,"")</f>
        <v>732.40758295812191</v>
      </c>
      <c r="I608" s="19"/>
      <c r="J608" s="22">
        <f>IFERROR(IF(N608&lt;0,0,N608*$F$5/12),"")</f>
        <v>10.578887969214106</v>
      </c>
      <c r="K608" s="19"/>
      <c r="L608" s="24">
        <f>IFERROR(IF(F608&lt;=0,"",L607+H608),"")</f>
        <v>144774.63965894823</v>
      </c>
      <c r="M608" s="19"/>
      <c r="N608" s="25">
        <f>IFERROR(IF(IF(N607&lt;=0,0,IF(N607-H607&lt;0,0,N607-H607))=0,"",IF(N607&lt;=0,0,IF(N607-H607&lt;0,0,N607-H607))),"")</f>
        <v>2207.7679240099005</v>
      </c>
    </row>
    <row r="609" spans="2:14" ht="9.75" customHeight="1">
      <c r="B609" s="20" t="str">
        <f t="shared" si="20"/>
        <v>July</v>
      </c>
      <c r="C609" s="19"/>
      <c r="D609" s="21">
        <f>IFERROR(IF(N608&lt;=0,"",IF(B608="December",D608+1,D608)),"")</f>
        <v>2063</v>
      </c>
      <c r="E609" s="19"/>
      <c r="F609" s="22">
        <f t="shared" si="21"/>
        <v>742.98647092733597</v>
      </c>
      <c r="G609" s="19"/>
      <c r="H609" s="22">
        <f>IFERROR(F609-J609,"")</f>
        <v>735.91703595979618</v>
      </c>
      <c r="I609" s="19"/>
      <c r="J609" s="22">
        <f>IFERROR(IF(N609&lt;0,0,N609*$F$5/12),"")</f>
        <v>7.069434967539773</v>
      </c>
      <c r="K609" s="19"/>
      <c r="L609" s="24">
        <f>IFERROR(IF(F609&lt;=0,"",L608+H609),"")</f>
        <v>145510.55669490804</v>
      </c>
      <c r="M609" s="19"/>
      <c r="N609" s="25">
        <f>IFERROR(IF(IF(N608&lt;=0,0,IF(N608-H608&lt;0,0,N608-H608))=0,"",IF(N608&lt;=0,0,IF(N608-H608&lt;0,0,N608-H608))),"")</f>
        <v>1475.3603410517785</v>
      </c>
    </row>
    <row r="610" spans="2:14" ht="9.75" customHeight="1">
      <c r="B610" s="20" t="str">
        <f t="shared" si="20"/>
        <v>August</v>
      </c>
      <c r="C610" s="19"/>
      <c r="D610" s="21">
        <f>IFERROR(IF(N609&lt;=0,"",IF(B609="December",D609+1,D609)),"")</f>
        <v>2063</v>
      </c>
      <c r="E610" s="19"/>
      <c r="F610" s="22">
        <f t="shared" si="21"/>
        <v>742.98647092733597</v>
      </c>
      <c r="G610" s="19"/>
      <c r="H610" s="22">
        <f>IFERROR(F610-J610,"")</f>
        <v>739.44330509043687</v>
      </c>
      <c r="I610" s="19"/>
      <c r="J610" s="22">
        <f>IFERROR(IF(N610&lt;0,0,N610*$F$5/12),"")</f>
        <v>3.5431658368990822</v>
      </c>
      <c r="K610" s="19"/>
      <c r="L610" s="24">
        <f>IFERROR(IF(F610&lt;=0,"",L609+H610),"")</f>
        <v>146249.99999999849</v>
      </c>
      <c r="M610" s="19"/>
      <c r="N610" s="25">
        <f>IFERROR(IF(IF(N609&lt;=0,0,IF(N609-H609&lt;0,0,N609-H609))=0,"",IF(N609&lt;=0,0,IF(N609-H609&lt;0,0,N609-H609))),"")</f>
        <v>739.44330509198232</v>
      </c>
    </row>
    <row r="611" spans="2:14" ht="9.75" customHeight="1">
      <c r="B611" s="20" t="str">
        <f t="shared" si="20"/>
        <v>September</v>
      </c>
      <c r="C611" s="19"/>
      <c r="D611" s="21">
        <f>IFERROR(IF(N610&lt;=0,"",IF(B610="December",D610+1,D610)),"")</f>
        <v>2063</v>
      </c>
      <c r="E611" s="19"/>
      <c r="F611" s="22">
        <f t="shared" si="21"/>
        <v>739.44330509198232</v>
      </c>
      <c r="G611" s="19"/>
      <c r="H611" s="22">
        <f>IFERROR(F611-J611,"")</f>
        <v>739.44330509197493</v>
      </c>
      <c r="I611" s="19"/>
      <c r="J611" s="22">
        <f>IFERROR(IF(N611&lt;0,0,N611*$F$5/12),"")</f>
        <v>7.4053237616074818E-12</v>
      </c>
      <c r="K611" s="19"/>
      <c r="L611" s="24">
        <f>IFERROR(IF(F611&lt;=0,"",L610+H611),"")</f>
        <v>146989.44330509045</v>
      </c>
      <c r="M611" s="19"/>
      <c r="N611" s="25">
        <f>IFERROR(IF(IF(N610&lt;=0,0,IF(N610-H610&lt;0,0,N610-H610))=0,"",IF(N610&lt;=0,0,IF(N610-H610&lt;0,0,N610-H610))),"")</f>
        <v>1.5454588719876483E-9</v>
      </c>
    </row>
    <row r="612" spans="2:14" ht="9.75" customHeight="1">
      <c r="B612" s="20" t="str">
        <f t="shared" si="20"/>
        <v>October</v>
      </c>
      <c r="C612" s="19"/>
      <c r="D612" s="21">
        <f>IFERROR(IF(N611&lt;=0,"",IF(B611="December",D611+1,D611)),"")</f>
        <v>2063</v>
      </c>
      <c r="E612" s="19"/>
      <c r="F612" s="22">
        <f t="shared" si="21"/>
        <v>1.5454588719876483E-9</v>
      </c>
      <c r="G612" s="19"/>
      <c r="H612" s="22" t="str">
        <f>IFERROR(F612-J612,"")</f>
        <v/>
      </c>
      <c r="I612" s="19"/>
      <c r="J612" s="22" t="str">
        <f>IFERROR(IF(N612&lt;0,0,N612*$F$5/12),"")</f>
        <v/>
      </c>
      <c r="K612" s="19"/>
      <c r="L612" s="24" t="str">
        <f>IFERROR(IF(F612&lt;=0,"",L611+H612),"")</f>
        <v/>
      </c>
      <c r="M612" s="19"/>
      <c r="N612" s="25" t="str">
        <f>IFERROR(IF(IF(N611&lt;=0,0,IF(N611-H611&lt;0,0,N611-H611))=0,"",IF(N611&lt;=0,0,IF(N611-H611&lt;0,0,N611-H611))),"")</f>
        <v/>
      </c>
    </row>
    <row r="613" spans="2:14" ht="9.75" customHeight="1">
      <c r="B613" s="20" t="str">
        <f t="shared" si="20"/>
        <v>November</v>
      </c>
      <c r="C613" s="19"/>
      <c r="D613" s="21">
        <f>IFERROR(IF(N612&lt;=0,"",IF(B612="December",D612+1,D612)),"")</f>
        <v>2063</v>
      </c>
      <c r="E613" s="19"/>
      <c r="F613" s="22">
        <f t="shared" si="21"/>
        <v>1.5454588719876483E-9</v>
      </c>
      <c r="G613" s="19"/>
      <c r="H613" s="22" t="str">
        <f>IFERROR(F613-J613,"")</f>
        <v/>
      </c>
      <c r="I613" s="19"/>
      <c r="J613" s="22" t="str">
        <f>IFERROR(IF(N613&lt;0,0,N613*$F$5/12),"")</f>
        <v/>
      </c>
      <c r="K613" s="19"/>
      <c r="L613" s="24" t="str">
        <f>IFERROR(IF(F613&lt;=0,"",L612+H613),"")</f>
        <v/>
      </c>
      <c r="M613" s="19"/>
      <c r="N613" s="25" t="str">
        <f>IFERROR(IF(IF(N612&lt;=0,0,IF(N612-H612&lt;0,0,N612-H612))=0,"",IF(N612&lt;=0,0,IF(N612-H612&lt;0,0,N612-H612))),"")</f>
        <v/>
      </c>
    </row>
    <row r="614" spans="2:14" ht="9.75" customHeight="1">
      <c r="B614" s="20" t="str">
        <f t="shared" si="20"/>
        <v>December</v>
      </c>
      <c r="C614" s="19"/>
      <c r="D614" s="21">
        <f>IFERROR(IF(N613&lt;=0,"",IF(B613="December",D613+1,D613)),"")</f>
        <v>2063</v>
      </c>
      <c r="E614" s="19"/>
      <c r="F614" s="22">
        <f t="shared" si="21"/>
        <v>1.5454588719876483E-9</v>
      </c>
      <c r="G614" s="19"/>
      <c r="H614" s="22" t="str">
        <f>IFERROR(F614-J614,"")</f>
        <v/>
      </c>
      <c r="I614" s="19"/>
      <c r="J614" s="22" t="str">
        <f>IFERROR(IF(N614&lt;0,0,N614*$F$5/12),"")</f>
        <v/>
      </c>
      <c r="K614" s="19"/>
      <c r="L614" s="24" t="str">
        <f>IFERROR(IF(F614&lt;=0,"",L613+H614),"")</f>
        <v/>
      </c>
      <c r="M614" s="19"/>
      <c r="N614" s="25" t="str">
        <f>IFERROR(IF(IF(N613&lt;=0,0,IF(N613-H613&lt;0,0,N613-H613))=0,"",IF(N613&lt;=0,0,IF(N613-H613&lt;0,0,N613-H613))),"")</f>
        <v/>
      </c>
    </row>
  </sheetData>
  <mergeCells count="5">
    <mergeCell ref="A6:D6"/>
    <mergeCell ref="A1:N1"/>
    <mergeCell ref="A3:N3"/>
    <mergeCell ref="A4:D4"/>
    <mergeCell ref="A5:D5"/>
  </mergeCells>
  <printOptions gridLines="1"/>
  <pageMargins left="0.75" right="0.75" top="1" bottom="1" header="0.5" footer="0.5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 Place Amortization</vt:lpstr>
      <vt:lpstr>'Park Place Amortization'!Print_Titles</vt:lpstr>
    </vt:vector>
  </TitlesOfParts>
  <Company>Bellisio Foods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PChristenson</dc:creator>
  <cp:lastModifiedBy>prchristenson</cp:lastModifiedBy>
  <cp:lastPrinted>2011-10-29T13:18:56Z</cp:lastPrinted>
  <dcterms:created xsi:type="dcterms:W3CDTF">2010-08-05T14:35:37Z</dcterms:created>
  <dcterms:modified xsi:type="dcterms:W3CDTF">2013-10-23T14:15:30Z</dcterms:modified>
</cp:coreProperties>
</file>